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K:\Pricing\Program Management\DVM\Atlas Copco\Chicago Pneumatics\"/>
    </mc:Choice>
  </mc:AlternateContent>
  <xr:revisionPtr revIDLastSave="0" documentId="13_ncr:1_{16548FD4-6D7D-4113-8496-33AF750E4275}" xr6:coauthVersionLast="47" xr6:coauthVersionMax="47" xr10:uidLastSave="{00000000-0000-0000-0000-000000000000}"/>
  <workbookProtection workbookAlgorithmName="SHA-512" workbookHashValue="D1j9WgLV9NZ4m+Yy6JRW4pdWm4vDCf+gWWevguWSfNVuP+81ACjJpJSnYnPKnH25w4NYTntENjxlDlRmKcZ1IA==" workbookSaltValue="OA2VDYNWqldPaCA+SF9zEA==" workbookSpinCount="100000" lockStructure="1"/>
  <bookViews>
    <workbookView xWindow="-120" yWindow="-120" windowWidth="29040" windowHeight="15840" xr2:uid="{00000000-000D-0000-FFFF-FFFF00000000}"/>
  </bookViews>
  <sheets>
    <sheet name="ACC EFA Quote Tool" sheetId="3" r:id="rId1"/>
    <sheet name="Credit Application" sheetId="5" r:id="rId2"/>
    <sheet name="IRR and Subsidy Calculations" sheetId="4" state="hidden" r:id="rId3"/>
  </sheets>
  <externalReferences>
    <externalReference r:id="rId4"/>
  </externalReferences>
  <definedNames>
    <definedName name="_xlnm._FilterDatabase" localSheetId="0" hidden="1">'ACC EFA Quote Tool'!#REF!</definedName>
    <definedName name="CEICOPIERPROMO">'[1]ALL RATES'!#REF!</definedName>
    <definedName name="_xlnm.Print_Area" localSheetId="0">'ACC EFA Quote Tool'!$B$13:$J$57</definedName>
    <definedName name="_xlnm.Print_Area" localSheetId="1">'Credit Application'!$B$3:$Q$58</definedName>
    <definedName name="Rate_Card_List" localSheetId="1">#REF!</definedName>
    <definedName name="Rate_Card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3" l="1"/>
  <c r="D26" i="4"/>
  <c r="C26" i="4"/>
  <c r="D25" i="4"/>
  <c r="C25" i="4"/>
  <c r="M2" i="4"/>
  <c r="M7" i="4"/>
  <c r="D31" i="4"/>
  <c r="C31" i="4"/>
  <c r="D30" i="4"/>
  <c r="C30" i="4"/>
  <c r="M4" i="4"/>
  <c r="D21" i="4"/>
  <c r="C21" i="4"/>
  <c r="D20" i="4"/>
  <c r="C20" i="4"/>
  <c r="M3" i="4" l="1"/>
  <c r="B26" i="4" s="1"/>
  <c r="E11" i="4"/>
  <c r="B31" i="4" l="1"/>
  <c r="B21" i="4"/>
  <c r="B25" i="4"/>
  <c r="B20" i="4"/>
  <c r="B30" i="4"/>
  <c r="M5" i="4"/>
  <c r="I16" i="4" l="1"/>
  <c r="I21" i="4" s="1"/>
  <c r="E16" i="4"/>
  <c r="E21" i="4" s="1"/>
  <c r="F15" i="4"/>
  <c r="F20" i="4" s="1"/>
  <c r="H16" i="4"/>
  <c r="H21" i="4" s="1"/>
  <c r="I15" i="4"/>
  <c r="E15" i="4"/>
  <c r="G16" i="4"/>
  <c r="G21" i="4" s="1"/>
  <c r="H15" i="4"/>
  <c r="H20" i="4" s="1"/>
  <c r="F16" i="4"/>
  <c r="F21" i="4" s="1"/>
  <c r="G15" i="4"/>
  <c r="G20" i="4" s="1"/>
  <c r="D33" i="3"/>
  <c r="E20" i="4" l="1"/>
  <c r="E25" i="4" s="1"/>
  <c r="E30" i="4" s="1"/>
  <c r="F25" i="4"/>
  <c r="F30" i="4" s="1"/>
  <c r="I20" i="4"/>
  <c r="I25" i="4" s="1"/>
  <c r="I30" i="4" s="1"/>
  <c r="H25" i="4"/>
  <c r="H30" i="4" s="1"/>
  <c r="G25" i="4"/>
  <c r="G30" i="4" s="1"/>
  <c r="H26" i="4"/>
  <c r="H39" i="3"/>
  <c r="G26" i="4"/>
  <c r="G39" i="3"/>
  <c r="E26" i="4"/>
  <c r="E39" i="3"/>
  <c r="F26" i="4"/>
  <c r="F39" i="3"/>
  <c r="I26" i="4"/>
  <c r="I39" i="3"/>
  <c r="C45" i="5"/>
  <c r="Q20" i="5"/>
  <c r="D30" i="5"/>
  <c r="P28" i="5"/>
  <c r="J28" i="5"/>
  <c r="B28" i="5"/>
  <c r="P6" i="5"/>
  <c r="P5" i="5"/>
  <c r="P4" i="5"/>
  <c r="G31" i="4" l="1"/>
  <c r="G41" i="3"/>
  <c r="F31" i="4"/>
  <c r="F41" i="3"/>
  <c r="I31" i="4"/>
  <c r="I41" i="3"/>
  <c r="E31" i="4"/>
  <c r="E41" i="3"/>
  <c r="H31" i="4"/>
  <c r="H41" i="3"/>
  <c r="F40" i="3"/>
  <c r="G40" i="3"/>
  <c r="I40" i="3"/>
  <c r="E40" i="3"/>
  <c r="H40" i="3"/>
  <c r="H18" i="3"/>
</calcChain>
</file>

<file path=xl/sharedStrings.xml><?xml version="1.0" encoding="utf-8"?>
<sst xmlns="http://schemas.openxmlformats.org/spreadsheetml/2006/main" count="153" uniqueCount="114">
  <si>
    <t>Total Amount to Finance:</t>
  </si>
  <si>
    <t>Please answer all questions in green below in order to obtain a quote</t>
  </si>
  <si>
    <t>**UPPER PORTION WILL NOT PRINT OUT.  PLEASE DO NOT TYPE OUTSIDE MARKED (BORDERED) CELLS.</t>
  </si>
  <si>
    <t>Please send all completed finance applications to:</t>
  </si>
  <si>
    <t>Email:</t>
  </si>
  <si>
    <t>Please contact your financial services representative with any questions</t>
  </si>
  <si>
    <t>Name</t>
  </si>
  <si>
    <t>Email</t>
  </si>
  <si>
    <t>Phone</t>
  </si>
  <si>
    <t>CUSTOMER INFORMATION</t>
  </si>
  <si>
    <t>CUSTOMER INFORMATION:</t>
  </si>
  <si>
    <t>Company Name:</t>
  </si>
  <si>
    <t>Address:</t>
  </si>
  <si>
    <t>City, State, Zip:</t>
  </si>
  <si>
    <t>Contact:</t>
  </si>
  <si>
    <t>Phone:</t>
  </si>
  <si>
    <t>E-mail Address:</t>
  </si>
  <si>
    <t>Date</t>
  </si>
  <si>
    <t>Quote #</t>
  </si>
  <si>
    <t>Sales Rep</t>
  </si>
  <si>
    <t>Equipment Description</t>
  </si>
  <si>
    <t>Total Cost</t>
  </si>
  <si>
    <t>Term</t>
  </si>
  <si>
    <t>12 Months</t>
  </si>
  <si>
    <t>24 Months</t>
  </si>
  <si>
    <t>36 Months</t>
  </si>
  <si>
    <t>48 Months</t>
  </si>
  <si>
    <t>60 Months</t>
  </si>
  <si>
    <t>Loan Purchase Option</t>
  </si>
  <si>
    <t>Documentation Fee</t>
  </si>
  <si>
    <t>LEAF Approved $1 Out Yields</t>
  </si>
  <si>
    <t>Min</t>
  </si>
  <si>
    <t>Max</t>
  </si>
  <si>
    <t>Deferral</t>
  </si>
  <si>
    <t>Customer Rate Factors</t>
  </si>
  <si>
    <t>Subsidies Required</t>
  </si>
  <si>
    <t>Today's Date</t>
  </si>
  <si>
    <t>Expiration Date</t>
  </si>
  <si>
    <t>Is the first payment deferred 90 days?</t>
  </si>
  <si>
    <t>CREDIT APPLICATION</t>
  </si>
  <si>
    <t>DEALER INFORMATION</t>
  </si>
  <si>
    <t>Dealer</t>
  </si>
  <si>
    <t>Address</t>
  </si>
  <si>
    <t>Phone Number</t>
  </si>
  <si>
    <t>Fax Number</t>
  </si>
  <si>
    <t>Contact</t>
  </si>
  <si>
    <t>EQUIPMENT DESCRIPTION</t>
  </si>
  <si>
    <t>Quantity</t>
  </si>
  <si>
    <t>Manufacturer</t>
  </si>
  <si>
    <t>Model Number</t>
  </si>
  <si>
    <t xml:space="preserve">Description   </t>
  </si>
  <si>
    <t>New or Used</t>
  </si>
  <si>
    <t>Equipment Cost</t>
  </si>
  <si>
    <t xml:space="preserve"> </t>
  </si>
  <si>
    <t>Total Equipment Cost</t>
  </si>
  <si>
    <t>TERM/LEASE PAYMENT SCHEDULE</t>
  </si>
  <si>
    <t>Term (Months)</t>
  </si>
  <si>
    <t>Security Deposit/Advance Payment (Check One Only)</t>
  </si>
  <si>
    <t>Lease End Purchase Option (Check One Only)</t>
  </si>
  <si>
    <r>
      <t>$</t>
    </r>
    <r>
      <rPr>
        <u/>
        <sz val="10"/>
        <rFont val="Arial"/>
        <family val="2"/>
      </rPr>
      <t xml:space="preserve">                  </t>
    </r>
  </si>
  <si>
    <r>
      <t xml:space="preserve">   </t>
    </r>
    <r>
      <rPr>
        <sz val="10"/>
        <rFont val="Arial"/>
        <family val="2"/>
      </rPr>
      <t xml:space="preserve"> </t>
    </r>
  </si>
  <si>
    <t>E-mail</t>
  </si>
  <si>
    <t>(          )</t>
  </si>
  <si>
    <t>Signer Name &amp; Title</t>
  </si>
  <si>
    <t xml:space="preserve">Tax ID </t>
  </si>
  <si>
    <t>Nature of Bus.</t>
  </si>
  <si>
    <t>Year Started</t>
  </si>
  <si>
    <t xml:space="preserve">Style of Business:   </t>
  </si>
  <si>
    <t>Annual revenue:</t>
  </si>
  <si>
    <t xml:space="preserve">        Yes              No</t>
  </si>
  <si>
    <t>REFERENCES</t>
  </si>
  <si>
    <t>Bank Reference</t>
  </si>
  <si>
    <t>Account No.</t>
  </si>
  <si>
    <t>Bank Phone No.</t>
  </si>
  <si>
    <t>Bank Contact</t>
  </si>
  <si>
    <t>(           )</t>
  </si>
  <si>
    <t>Trade Ref.</t>
  </si>
  <si>
    <t>Phone No.</t>
  </si>
  <si>
    <t>PERSONAL INFORMATION ON PARTNERS, PROPRIETORS, OR GUARANTORS</t>
  </si>
  <si>
    <t>Title</t>
  </si>
  <si>
    <t>Social Security No.</t>
  </si>
  <si>
    <r>
      <t xml:space="preserve">Address </t>
    </r>
    <r>
      <rPr>
        <i/>
        <sz val="10"/>
        <rFont val="Arial"/>
        <family val="2"/>
      </rPr>
      <t/>
    </r>
  </si>
  <si>
    <t xml:space="preserve">Address </t>
  </si>
  <si>
    <t>County State Zip</t>
  </si>
  <si>
    <t>AUTHORIZATION</t>
  </si>
  <si>
    <t>The undersigned individual(s) who is either a Principal, Sole Proprietor, or Personal Guarantor of the Credit Applicant, recognizing that his or her individual credit history may be a factor in the evaluation of the credit history of the Applicant or in the evaluation of his or her personal guaranty, if applicable, hereby consents to and authorized the use of a consumer credit report on the undersigned individual(s) by the above named business credit grantor, from time to time as may be needed, in the initial credit evaluation and subsequent review processes.  I/we stand advised that the Advance Payment or Security Deposit is not refundable unless this application is rejected by Lessor.</t>
  </si>
  <si>
    <r>
      <t>Partner, Proprietor or Guarantor</t>
    </r>
    <r>
      <rPr>
        <i/>
        <sz val="10"/>
        <color indexed="8"/>
        <rFont val="Times New Roman"/>
        <family val="1"/>
      </rPr>
      <t xml:space="preserve"> </t>
    </r>
  </si>
  <si>
    <t>X</t>
  </si>
  <si>
    <t>NOTICE</t>
  </si>
  <si>
    <t>If your application for business credit is denied, you may be entitled to a written statement of the specific reasons for the denial.  To request the statement, please contact LEAF at: One Commerce Square, 2005 Market Street, 14th Floor, Philadelphia, PA 19103, Attn: Credit Dept. within 60 days from the date you are notified of LEAF’s decision.  LEAF will send you a written statement of reasons for the denial within 30 days of receiving your request for the statement. NOTICE: The Federal Equal Credit Opportunity Act prohibits creditors from discriminating against credit applicants on the basis of race, color, religion, national origin, sex, marital status, age (provided the applicant has the capacity to enter into a binding contract); because all or part of the applicant’s income derives from any public assistance program; or because the applicant has in good faith exercised any right under the Consumer Credit Protection Act.  The Federal agencies that administer compliance with this law concerning this creditor are the Bureau of Consumer Financial Protection, 1700 G Street NW, Washington, DC 20006 and the Federal Trade Commission, 600 Pennsylvania Ave. NW, Washington, DC 20580. </t>
  </si>
  <si>
    <t>Subsidized?</t>
  </si>
  <si>
    <t>Is this transaction going to be subsidized?</t>
  </si>
  <si>
    <t>Ticket Bucket</t>
  </si>
  <si>
    <t xml:space="preserve">Subsidized Customer Rates </t>
  </si>
  <si>
    <t>Customer Rates</t>
  </si>
  <si>
    <t>Monthly Payments</t>
  </si>
  <si>
    <t>*We are not offering subsidy promotions on under 7.5k deals except as one offs</t>
  </si>
  <si>
    <t>Penny Wamsley</t>
  </si>
  <si>
    <t>pwamsley@leafnow.com</t>
  </si>
  <si>
    <t>866-505-2795</t>
  </si>
  <si>
    <t>Customer Name</t>
  </si>
  <si>
    <t>Customer Phone Number</t>
  </si>
  <si>
    <t xml:space="preserve">Customer Address </t>
  </si>
  <si>
    <t>**All quotes which are not deferred must have 1 payment in advance**</t>
  </si>
  <si>
    <t>No</t>
  </si>
  <si>
    <t>First Due</t>
  </si>
  <si>
    <t>90 Day Deferral?</t>
  </si>
  <si>
    <t>**Do not round</t>
  </si>
  <si>
    <t>**Rounded to two places for dollar value</t>
  </si>
  <si>
    <t xml:space="preserve">Customer Rates </t>
  </si>
  <si>
    <t>Call for Quote</t>
  </si>
  <si>
    <t>**Either 1 advance or 90 days deferred for this dealer.</t>
  </si>
  <si>
    <r>
      <t>1.  All monthly payments calculated above do not include applicable taxes; such taxes will be referenced in the financing agreement and are the responsibility of the customer.</t>
    </r>
    <r>
      <rPr>
        <sz val="10"/>
        <color rgb="FF000000"/>
        <rFont val="Calibri"/>
        <family val="2"/>
      </rPr>
      <t> </t>
    </r>
  </si>
  <si>
    <t xml:space="preserve">2.  Your Proposal is an expression by LEAF Capital Funding, LLC of its interest in pursuing a transaction on the general terms and conditions outlined above. The Proposal is not intended to and does not create any binding legal obligation on the part of either party. THE PROPOSAL IS NOT, AND IS NOT TO BE CONSTRUED AS, A COMMITMENT BY LEAF OR ANY RELATED ENTITY TO PROCEED WITH ANY TRANSACTION. LEAF Capital Funding, LLC will not be obligated to proceed with any transaction until the satisfactory completion of its credit, legal and investment approval process. The terms and conditions of the Proposal shall be superseded by and shall no longer be effective upon the execution and delivery of final legal documentation with respect to the proposed transaction. This proposal is for new equipment which shall be used for business purposes only and not for personal, family or household 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</si>
</sst>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0.00000"/>
    <numFmt numFmtId="165" formatCode="[$-409]mmmm\ d\,\ yyyy;@"/>
    <numFmt numFmtId="166" formatCode="0.000000000"/>
  </numFmts>
  <fonts count="55"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11"/>
      <name val="Arial"/>
      <family val="2"/>
    </font>
    <font>
      <sz val="11"/>
      <color rgb="FF000000"/>
      <name val="Calibri"/>
      <family val="2"/>
    </font>
    <font>
      <sz val="10"/>
      <color rgb="FF000000"/>
      <name val="Arial"/>
      <family val="2"/>
    </font>
    <font>
      <sz val="11"/>
      <color rgb="FFFF0000"/>
      <name val="Calibri"/>
      <family val="2"/>
      <scheme val="minor"/>
    </font>
    <font>
      <b/>
      <sz val="12"/>
      <color rgb="FF000000"/>
      <name val="Arial"/>
      <family val="2"/>
    </font>
    <font>
      <b/>
      <i/>
      <sz val="10"/>
      <color rgb="FF000000"/>
      <name val="Arial"/>
      <family val="2"/>
    </font>
    <font>
      <u/>
      <sz val="10"/>
      <color theme="10"/>
      <name val="Arial"/>
      <family val="2"/>
    </font>
    <font>
      <b/>
      <sz val="9"/>
      <color rgb="FF000000"/>
      <name val="Arial"/>
      <family val="2"/>
    </font>
    <font>
      <b/>
      <sz val="12"/>
      <color theme="0"/>
      <name val="Arial"/>
      <family val="2"/>
    </font>
    <font>
      <b/>
      <sz val="11"/>
      <color rgb="FF000000"/>
      <name val="Calibri"/>
      <family val="2"/>
    </font>
    <font>
      <sz val="8"/>
      <color rgb="FF000000"/>
      <name val="Tahoma"/>
      <family val="2"/>
    </font>
    <font>
      <sz val="4"/>
      <name val="Arial"/>
      <family val="2"/>
    </font>
    <font>
      <b/>
      <sz val="20"/>
      <name val="Arial"/>
      <family val="2"/>
    </font>
    <font>
      <b/>
      <sz val="18"/>
      <name val="Arial"/>
      <family val="2"/>
    </font>
    <font>
      <b/>
      <sz val="11"/>
      <name val="Arial"/>
      <family val="2"/>
    </font>
    <font>
      <sz val="11"/>
      <color indexed="23"/>
      <name val="Arial"/>
      <family val="2"/>
    </font>
    <font>
      <b/>
      <sz val="10"/>
      <color indexed="9"/>
      <name val="Arial"/>
      <family val="2"/>
    </font>
    <font>
      <b/>
      <sz val="10"/>
      <color indexed="9"/>
      <name val="Times New Roman"/>
      <family val="1"/>
    </font>
    <font>
      <sz val="10"/>
      <name val="Arial"/>
      <family val="2"/>
    </font>
    <font>
      <b/>
      <sz val="10"/>
      <color indexed="8"/>
      <name val="ARIAL"/>
      <family val="2"/>
    </font>
    <font>
      <b/>
      <sz val="11"/>
      <color indexed="8"/>
      <name val="Arial"/>
      <family val="2"/>
    </font>
    <font>
      <sz val="10"/>
      <color indexed="16"/>
      <name val="Arial"/>
      <family val="2"/>
    </font>
    <font>
      <sz val="11"/>
      <color indexed="16"/>
      <name val="Arial"/>
      <family val="2"/>
    </font>
    <font>
      <sz val="11"/>
      <color indexed="9"/>
      <name val="Arial"/>
      <family val="2"/>
    </font>
    <font>
      <b/>
      <i/>
      <sz val="12"/>
      <color rgb="FFFF0000"/>
      <name val="Arial"/>
      <family val="2"/>
    </font>
    <font>
      <sz val="6"/>
      <name val="Arial"/>
      <family val="2"/>
    </font>
    <font>
      <u/>
      <sz val="10"/>
      <name val="Arial"/>
      <family val="2"/>
    </font>
    <font>
      <b/>
      <sz val="11"/>
      <color rgb="FF002060"/>
      <name val="Arial"/>
      <family val="2"/>
    </font>
    <font>
      <i/>
      <sz val="10"/>
      <name val="Arial"/>
      <family val="2"/>
    </font>
    <font>
      <sz val="8"/>
      <name val="Arial"/>
      <family val="2"/>
    </font>
    <font>
      <b/>
      <sz val="8"/>
      <name val="Arial"/>
      <family val="2"/>
    </font>
    <font>
      <sz val="10"/>
      <color indexed="8"/>
      <name val="Arial"/>
      <family val="2"/>
    </font>
    <font>
      <i/>
      <sz val="10"/>
      <color indexed="8"/>
      <name val="Times New Roman"/>
      <family val="1"/>
    </font>
    <font>
      <sz val="6"/>
      <color indexed="8"/>
      <name val="Arial"/>
      <family val="2"/>
    </font>
    <font>
      <b/>
      <i/>
      <sz val="12"/>
      <color rgb="FF002060"/>
      <name val="Arial"/>
      <family val="2"/>
    </font>
    <font>
      <b/>
      <i/>
      <sz val="12"/>
      <color rgb="FF002060"/>
      <name val="Times New Roman"/>
      <family val="1"/>
    </font>
    <font>
      <b/>
      <sz val="8"/>
      <color indexed="9"/>
      <name val="Times New Roman"/>
      <family val="1"/>
    </font>
    <font>
      <sz val="5"/>
      <name val="Arial"/>
      <family val="2"/>
    </font>
    <font>
      <sz val="16"/>
      <name val="Arial"/>
      <family val="2"/>
    </font>
    <font>
      <u/>
      <sz val="10"/>
      <color indexed="12"/>
      <name val="MS Sans Serif"/>
      <family val="2"/>
    </font>
    <font>
      <u/>
      <sz val="12"/>
      <color indexed="12"/>
      <name val="MS Sans Serif"/>
      <family val="2"/>
    </font>
    <font>
      <sz val="10"/>
      <name val="Calibri"/>
      <family val="2"/>
    </font>
    <font>
      <sz val="10"/>
      <color rgb="FF000000"/>
      <name val="Calibri"/>
      <family val="2"/>
    </font>
    <font>
      <u/>
      <sz val="10"/>
      <color rgb="FF000000"/>
      <name val="Arial"/>
      <family val="2"/>
    </font>
    <font>
      <b/>
      <sz val="11"/>
      <color rgb="FFFF0000"/>
      <name val="Arial"/>
      <family val="2"/>
    </font>
    <font>
      <sz val="14"/>
      <color rgb="FF000000"/>
      <name val="Arial"/>
      <family val="2"/>
    </font>
    <font>
      <sz val="9"/>
      <color rgb="FF000000"/>
      <name val="Arial"/>
      <family val="2"/>
    </font>
    <font>
      <sz val="11"/>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indexed="9"/>
        <bgColor indexed="64"/>
      </patternFill>
    </fill>
    <fill>
      <patternFill patternType="solid">
        <fgColor indexed="23"/>
        <bgColor indexed="64"/>
      </patternFill>
    </fill>
    <fill>
      <patternFill patternType="solid">
        <fgColor rgb="FF00703D"/>
        <bgColor indexed="64"/>
      </patternFill>
    </fill>
    <fill>
      <patternFill patternType="solid">
        <fgColor rgb="FFFF0000"/>
        <bgColor indexed="64"/>
      </patternFill>
    </fill>
    <fill>
      <patternFill patternType="solid">
        <fgColor theme="8" tint="0.79998168889431442"/>
        <bgColor indexed="64"/>
      </patternFill>
    </fill>
    <fill>
      <patternFill patternType="solid">
        <fgColor rgb="FFFFFF00"/>
        <bgColor indexed="64"/>
      </patternFill>
    </fill>
  </fills>
  <borders count="69">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auto="1"/>
      </left>
      <right style="thin">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8"/>
      </left>
      <right/>
      <top/>
      <bottom style="medium">
        <color indexed="64"/>
      </bottom>
      <diagonal/>
    </border>
    <border>
      <left/>
      <right style="medium">
        <color indexed="8"/>
      </right>
      <top/>
      <bottom style="medium">
        <color indexed="64"/>
      </bottom>
      <diagonal/>
    </border>
    <border>
      <left/>
      <right style="medium">
        <color indexed="8"/>
      </right>
      <top/>
      <bottom/>
      <diagonal/>
    </border>
    <border>
      <left/>
      <right style="medium">
        <color indexed="8"/>
      </right>
      <top/>
      <bottom style="thick">
        <color indexed="64"/>
      </bottom>
      <diagonal/>
    </border>
    <border>
      <left style="medium">
        <color indexed="8"/>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medium">
        <color indexed="64"/>
      </top>
      <bottom style="thick">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style="medium">
        <color indexed="8"/>
      </left>
      <right/>
      <top style="thick">
        <color indexed="64"/>
      </top>
      <bottom style="medium">
        <color indexed="8"/>
      </bottom>
      <diagonal/>
    </border>
    <border>
      <left/>
      <right/>
      <top style="thick">
        <color indexed="64"/>
      </top>
      <bottom style="medium">
        <color indexed="8"/>
      </bottom>
      <diagonal/>
    </border>
    <border>
      <left/>
      <right style="medium">
        <color indexed="8"/>
      </right>
      <top style="thick">
        <color indexed="64"/>
      </top>
      <bottom style="medium">
        <color indexed="8"/>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9" fontId="6" fillId="0" borderId="0" applyFont="0" applyFill="0" applyBorder="0" applyAlignment="0" applyProtection="0"/>
    <xf numFmtId="0" fontId="7" fillId="0" borderId="0"/>
    <xf numFmtId="44" fontId="9" fillId="0" borderId="0" applyFont="0" applyFill="0" applyBorder="0" applyAlignment="0" applyProtection="0"/>
    <xf numFmtId="0" fontId="13" fillId="0" borderId="0" applyNumberForma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25" fillId="0" borderId="0"/>
    <xf numFmtId="0" fontId="46" fillId="0" borderId="0" applyNumberFormat="0" applyFill="0" applyBorder="0" applyAlignment="0" applyProtection="0"/>
    <xf numFmtId="0" fontId="6" fillId="0" borderId="0"/>
  </cellStyleXfs>
  <cellXfs count="350">
    <xf numFmtId="0" fontId="0" fillId="0" borderId="0" xfId="0"/>
    <xf numFmtId="0" fontId="0" fillId="0" borderId="0" xfId="0" applyProtection="1">
      <protection hidden="1"/>
    </xf>
    <xf numFmtId="0" fontId="4" fillId="0" borderId="0" xfId="5"/>
    <xf numFmtId="44" fontId="4" fillId="0" borderId="0" xfId="5" applyNumberFormat="1"/>
    <xf numFmtId="44" fontId="0" fillId="0" borderId="0" xfId="6" applyFont="1"/>
    <xf numFmtId="0" fontId="16" fillId="0" borderId="24" xfId="5" applyFont="1" applyBorder="1" applyAlignment="1">
      <alignment vertical="center"/>
    </xf>
    <xf numFmtId="0" fontId="16" fillId="0" borderId="24" xfId="5" applyFont="1" applyBorder="1" applyAlignment="1">
      <alignment horizontal="center" vertical="center"/>
    </xf>
    <xf numFmtId="0" fontId="16" fillId="0" borderId="4" xfId="5" applyFont="1" applyBorder="1" applyAlignment="1">
      <alignment horizontal="center" vertical="center"/>
    </xf>
    <xf numFmtId="44" fontId="8" fillId="0" borderId="4" xfId="6" applyFont="1" applyBorder="1" applyAlignment="1">
      <alignment horizontal="left" vertical="center"/>
    </xf>
    <xf numFmtId="0" fontId="4" fillId="0" borderId="27" xfId="5" applyBorder="1" applyAlignment="1">
      <alignment horizontal="center" vertical="center"/>
    </xf>
    <xf numFmtId="2" fontId="4" fillId="0" borderId="0" xfId="5" applyNumberFormat="1"/>
    <xf numFmtId="44" fontId="0" fillId="0" borderId="4" xfId="6" applyFont="1" applyBorder="1"/>
    <xf numFmtId="0" fontId="4" fillId="0" borderId="4" xfId="5" applyBorder="1" applyAlignment="1">
      <alignment horizontal="center"/>
    </xf>
    <xf numFmtId="0" fontId="10" fillId="0" borderId="0" xfId="5" applyFont="1"/>
    <xf numFmtId="14" fontId="4" fillId="0" borderId="0" xfId="5" applyNumberFormat="1"/>
    <xf numFmtId="0" fontId="7" fillId="6" borderId="0" xfId="2" applyFill="1" applyProtection="1">
      <protection hidden="1"/>
    </xf>
    <xf numFmtId="0" fontId="7" fillId="7" borderId="0" xfId="2" applyFill="1" applyProtection="1">
      <protection hidden="1"/>
    </xf>
    <xf numFmtId="0" fontId="7" fillId="6" borderId="0" xfId="2" applyFill="1"/>
    <xf numFmtId="0" fontId="7" fillId="0" borderId="0" xfId="2"/>
    <xf numFmtId="1" fontId="18" fillId="0" borderId="0" xfId="2" applyNumberFormat="1" applyFont="1" applyAlignment="1">
      <alignment horizontal="right" vertical="top"/>
    </xf>
    <xf numFmtId="0" fontId="7" fillId="7" borderId="0" xfId="2" applyFill="1"/>
    <xf numFmtId="0" fontId="19" fillId="0" borderId="0" xfId="2" applyFont="1" applyAlignment="1">
      <alignment horizontal="left"/>
    </xf>
    <xf numFmtId="0" fontId="20" fillId="0" borderId="0" xfId="2" applyFont="1"/>
    <xf numFmtId="0" fontId="7" fillId="0" borderId="0" xfId="2" applyAlignment="1">
      <alignment horizontal="left"/>
    </xf>
    <xf numFmtId="0" fontId="22" fillId="6" borderId="0" xfId="2" applyFont="1" applyFill="1"/>
    <xf numFmtId="0" fontId="25" fillId="0" borderId="20" xfId="2" applyFont="1" applyBorder="1" applyAlignment="1">
      <alignment vertical="top" wrapText="1"/>
    </xf>
    <xf numFmtId="0" fontId="25" fillId="0" borderId="19" xfId="2" applyFont="1" applyBorder="1" applyAlignment="1">
      <alignment vertical="top" wrapText="1"/>
    </xf>
    <xf numFmtId="0" fontId="30" fillId="6" borderId="0" xfId="2" applyFont="1" applyFill="1"/>
    <xf numFmtId="0" fontId="25" fillId="0" borderId="23" xfId="2" applyFont="1" applyBorder="1" applyAlignment="1">
      <alignment vertical="top" wrapText="1"/>
    </xf>
    <xf numFmtId="0" fontId="25" fillId="0" borderId="22" xfId="2" applyFont="1" applyBorder="1" applyAlignment="1">
      <alignment vertical="top" wrapText="1"/>
    </xf>
    <xf numFmtId="0" fontId="27" fillId="0" borderId="21" xfId="2" applyFont="1" applyBorder="1" applyAlignment="1">
      <alignment horizontal="left"/>
    </xf>
    <xf numFmtId="0" fontId="25" fillId="6" borderId="13" xfId="2" applyFont="1" applyFill="1" applyBorder="1" applyAlignment="1" applyProtection="1">
      <alignment horizontal="center" vertical="center" shrinkToFit="1"/>
      <protection locked="0"/>
    </xf>
    <xf numFmtId="0" fontId="25" fillId="6" borderId="13" xfId="8" applyFill="1" applyBorder="1" applyAlignment="1" applyProtection="1">
      <alignment horizontal="center" vertical="center"/>
      <protection locked="0"/>
    </xf>
    <xf numFmtId="0" fontId="25" fillId="6" borderId="13" xfId="2" applyFont="1" applyFill="1" applyBorder="1" applyAlignment="1" applyProtection="1">
      <alignment vertical="top" wrapText="1"/>
      <protection locked="0"/>
    </xf>
    <xf numFmtId="0" fontId="25" fillId="6" borderId="13" xfId="2" applyFont="1" applyFill="1" applyBorder="1" applyAlignment="1" applyProtection="1">
      <alignment horizontal="center" vertical="center"/>
      <protection locked="0"/>
    </xf>
    <xf numFmtId="0" fontId="25" fillId="6" borderId="26" xfId="2" applyFont="1" applyFill="1" applyBorder="1" applyAlignment="1" applyProtection="1">
      <alignment vertical="top" wrapText="1"/>
      <protection locked="0"/>
    </xf>
    <xf numFmtId="0" fontId="25" fillId="6" borderId="13" xfId="2" applyFont="1" applyFill="1" applyBorder="1" applyAlignment="1" applyProtection="1">
      <alignment horizontal="center" vertical="center" wrapText="1"/>
      <protection locked="0"/>
    </xf>
    <xf numFmtId="0" fontId="25" fillId="6" borderId="22" xfId="2" applyFont="1" applyFill="1" applyBorder="1" applyAlignment="1" applyProtection="1">
      <alignment vertical="top" wrapText="1"/>
      <protection locked="0"/>
    </xf>
    <xf numFmtId="44" fontId="31" fillId="0" borderId="22" xfId="2" applyNumberFormat="1" applyFont="1" applyBorder="1" applyAlignment="1">
      <alignment horizontal="center" vertical="top" wrapText="1"/>
    </xf>
    <xf numFmtId="0" fontId="32" fillId="0" borderId="0" xfId="2" applyFont="1" applyAlignment="1">
      <alignment vertical="top" wrapText="1"/>
    </xf>
    <xf numFmtId="0" fontId="25" fillId="6" borderId="18" xfId="2" applyFont="1" applyFill="1" applyBorder="1" applyAlignment="1">
      <alignment vertical="top" wrapText="1"/>
    </xf>
    <xf numFmtId="0" fontId="7" fillId="0" borderId="19" xfId="2" applyBorder="1" applyAlignment="1">
      <alignment vertical="top" wrapText="1"/>
    </xf>
    <xf numFmtId="0" fontId="25" fillId="0" borderId="18" xfId="2" applyFont="1" applyBorder="1" applyAlignment="1">
      <alignment vertical="top" wrapText="1"/>
    </xf>
    <xf numFmtId="0" fontId="25" fillId="0" borderId="0" xfId="2" applyFont="1" applyAlignment="1">
      <alignment vertical="top" wrapText="1"/>
    </xf>
    <xf numFmtId="0" fontId="25" fillId="0" borderId="40" xfId="2" applyFont="1" applyBorder="1" applyAlignment="1">
      <alignment vertical="top" wrapText="1"/>
    </xf>
    <xf numFmtId="0" fontId="25" fillId="6" borderId="36" xfId="8" applyFill="1" applyBorder="1" applyProtection="1">
      <protection locked="0"/>
    </xf>
    <xf numFmtId="0" fontId="25" fillId="6" borderId="36" xfId="8" applyFill="1" applyBorder="1"/>
    <xf numFmtId="6" fontId="7" fillId="6" borderId="36" xfId="2" applyNumberFormat="1" applyFill="1" applyBorder="1" applyAlignment="1" applyProtection="1">
      <alignment vertical="center"/>
      <protection locked="0"/>
    </xf>
    <xf numFmtId="0" fontId="25" fillId="0" borderId="21" xfId="2" applyFont="1" applyBorder="1" applyAlignment="1">
      <alignment vertical="top" wrapText="1"/>
    </xf>
    <xf numFmtId="0" fontId="25" fillId="0" borderId="39" xfId="2" applyFont="1" applyBorder="1" applyAlignment="1">
      <alignment vertical="top" wrapText="1"/>
    </xf>
    <xf numFmtId="0" fontId="25" fillId="0" borderId="25" xfId="2" applyFont="1" applyBorder="1" applyAlignment="1">
      <alignment vertical="top" wrapText="1"/>
    </xf>
    <xf numFmtId="0" fontId="25" fillId="6" borderId="45" xfId="2" applyFont="1" applyFill="1" applyBorder="1" applyAlignment="1">
      <alignment vertical="top" wrapText="1"/>
    </xf>
    <xf numFmtId="0" fontId="25" fillId="6" borderId="46" xfId="2" applyFont="1" applyFill="1" applyBorder="1" applyAlignment="1" applyProtection="1">
      <alignment vertical="top" wrapText="1"/>
      <protection locked="0"/>
    </xf>
    <xf numFmtId="0" fontId="25" fillId="6" borderId="18" xfId="8" applyFill="1" applyBorder="1" applyAlignment="1">
      <alignment vertical="top" wrapText="1"/>
    </xf>
    <xf numFmtId="0" fontId="25" fillId="6" borderId="0" xfId="8" applyFill="1" applyAlignment="1">
      <alignment vertical="top" wrapText="1"/>
    </xf>
    <xf numFmtId="0" fontId="25" fillId="0" borderId="46" xfId="2" applyFont="1" applyBorder="1" applyAlignment="1">
      <alignment vertical="top" wrapText="1"/>
    </xf>
    <xf numFmtId="0" fontId="25" fillId="0" borderId="35" xfId="2" applyFont="1" applyBorder="1" applyAlignment="1">
      <alignment vertical="center" wrapText="1"/>
    </xf>
    <xf numFmtId="0" fontId="25" fillId="0" borderId="36" xfId="2" applyFont="1" applyBorder="1" applyAlignment="1">
      <alignment vertical="center" wrapText="1"/>
    </xf>
    <xf numFmtId="0" fontId="25" fillId="0" borderId="37" xfId="2" applyFont="1" applyBorder="1" applyAlignment="1">
      <alignment vertical="center" wrapText="1"/>
    </xf>
    <xf numFmtId="0" fontId="25" fillId="6" borderId="47" xfId="2" applyFont="1" applyFill="1" applyBorder="1" applyAlignment="1">
      <alignment vertical="top" wrapText="1"/>
    </xf>
    <xf numFmtId="0" fontId="25" fillId="6" borderId="16" xfId="8" applyFill="1" applyBorder="1"/>
    <xf numFmtId="0" fontId="25" fillId="6" borderId="0" xfId="8" applyFill="1"/>
    <xf numFmtId="0" fontId="25" fillId="0" borderId="15" xfId="2" applyFont="1" applyBorder="1" applyAlignment="1">
      <alignment vertical="top" wrapText="1"/>
    </xf>
    <xf numFmtId="0" fontId="25" fillId="0" borderId="16" xfId="2" applyFont="1" applyBorder="1" applyAlignment="1">
      <alignment vertical="top" wrapText="1"/>
    </xf>
    <xf numFmtId="0" fontId="25" fillId="6" borderId="25" xfId="2" applyFont="1" applyFill="1" applyBorder="1" applyAlignment="1">
      <alignment vertical="top" wrapText="1"/>
    </xf>
    <xf numFmtId="0" fontId="25" fillId="6" borderId="23" xfId="2" applyFont="1" applyFill="1" applyBorder="1" applyAlignment="1">
      <alignment vertical="top" wrapText="1"/>
    </xf>
    <xf numFmtId="0" fontId="0" fillId="6" borderId="25" xfId="2" applyFont="1" applyFill="1" applyBorder="1" applyAlignment="1">
      <alignment vertical="top" wrapText="1"/>
    </xf>
    <xf numFmtId="0" fontId="25" fillId="6" borderId="55" xfId="2" applyFont="1" applyFill="1" applyBorder="1" applyAlignment="1">
      <alignment vertical="top" wrapText="1"/>
    </xf>
    <xf numFmtId="0" fontId="7" fillId="6" borderId="50" xfId="2" applyFill="1" applyBorder="1" applyAlignment="1">
      <alignment vertical="top" wrapText="1"/>
    </xf>
    <xf numFmtId="0" fontId="7" fillId="6" borderId="50" xfId="2" applyFill="1" applyBorder="1" applyAlignment="1">
      <alignment vertical="top"/>
    </xf>
    <xf numFmtId="0" fontId="44" fillId="0" borderId="0" xfId="2" applyFont="1" applyAlignment="1">
      <alignment vertical="top" wrapText="1"/>
    </xf>
    <xf numFmtId="0" fontId="45" fillId="0" borderId="0" xfId="2" applyFont="1"/>
    <xf numFmtId="0" fontId="25" fillId="0" borderId="0" xfId="2" applyFont="1"/>
    <xf numFmtId="1" fontId="18" fillId="0" borderId="0" xfId="2" applyNumberFormat="1" applyFont="1"/>
    <xf numFmtId="0" fontId="47" fillId="0" borderId="0" xfId="9" applyFont="1"/>
    <xf numFmtId="0" fontId="25" fillId="0" borderId="0" xfId="8"/>
    <xf numFmtId="0" fontId="0" fillId="2" borderId="13" xfId="0" applyFill="1" applyBorder="1" applyAlignment="1" applyProtection="1">
      <alignment horizontal="center"/>
      <protection locked="0" hidden="1"/>
    </xf>
    <xf numFmtId="44" fontId="0" fillId="2" borderId="13" xfId="3" applyFont="1" applyFill="1" applyBorder="1" applyAlignment="1" applyProtection="1">
      <alignment horizontal="center"/>
      <protection locked="0" hidden="1"/>
    </xf>
    <xf numFmtId="0" fontId="11" fillId="0" borderId="5" xfId="0" applyFont="1" applyBorder="1" applyAlignment="1" applyProtection="1">
      <alignment horizontal="left"/>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6" fillId="0" borderId="0" xfId="0" applyFont="1" applyAlignment="1" applyProtection="1">
      <alignment horizontal="right"/>
      <protection hidden="1"/>
    </xf>
    <xf numFmtId="0" fontId="0" fillId="0" borderId="0" xfId="0" applyAlignment="1" applyProtection="1">
      <alignment horizontal="center"/>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0" fillId="3" borderId="0" xfId="0" applyFill="1" applyProtection="1">
      <protection hidden="1"/>
    </xf>
    <xf numFmtId="0" fontId="6" fillId="3" borderId="0" xfId="0" applyFont="1" applyFill="1" applyProtection="1">
      <protection hidden="1"/>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0" fontId="14" fillId="0" borderId="0" xfId="0" applyFont="1" applyAlignment="1" applyProtection="1">
      <alignment horizontal="right"/>
      <protection hidden="1"/>
    </xf>
    <xf numFmtId="0" fontId="5" fillId="0" borderId="0" xfId="0" applyFont="1" applyProtection="1">
      <protection hidden="1"/>
    </xf>
    <xf numFmtId="0" fontId="6" fillId="0" borderId="4" xfId="0" applyFont="1" applyBorder="1" applyProtection="1">
      <protection hidden="1"/>
    </xf>
    <xf numFmtId="0" fontId="5" fillId="0" borderId="28" xfId="0" applyFont="1" applyBorder="1" applyAlignment="1" applyProtection="1">
      <alignment horizontal="center"/>
      <protection hidden="1"/>
    </xf>
    <xf numFmtId="0" fontId="5" fillId="0" borderId="30" xfId="0" applyFont="1" applyBorder="1" applyAlignment="1" applyProtection="1">
      <alignment horizontal="center"/>
      <protection hidden="1"/>
    </xf>
    <xf numFmtId="44" fontId="0" fillId="0" borderId="21" xfId="3" applyFont="1" applyBorder="1" applyProtection="1">
      <protection hidden="1"/>
    </xf>
    <xf numFmtId="44" fontId="0" fillId="0" borderId="22" xfId="3" applyFont="1" applyBorder="1" applyProtection="1">
      <protection hidden="1"/>
    </xf>
    <xf numFmtId="0" fontId="0" fillId="0" borderId="20" xfId="0" applyBorder="1" applyProtection="1">
      <protection hidden="1"/>
    </xf>
    <xf numFmtId="0" fontId="0" fillId="0" borderId="21" xfId="0" applyBorder="1" applyProtection="1">
      <protection hidden="1"/>
    </xf>
    <xf numFmtId="0" fontId="0" fillId="0" borderId="22" xfId="0" applyBorder="1" applyProtection="1">
      <protection hidden="1"/>
    </xf>
    <xf numFmtId="1" fontId="3" fillId="0" borderId="0" xfId="5" applyNumberFormat="1" applyFont="1"/>
    <xf numFmtId="44" fontId="0" fillId="0" borderId="0" xfId="3" applyFont="1" applyFill="1" applyBorder="1" applyAlignment="1" applyProtection="1">
      <alignment horizontal="center"/>
      <protection locked="0" hidden="1"/>
    </xf>
    <xf numFmtId="0" fontId="3" fillId="0" borderId="0" xfId="5" applyFont="1"/>
    <xf numFmtId="0" fontId="6" fillId="0" borderId="18" xfId="0" applyFont="1" applyBorder="1" applyProtection="1">
      <protection hidden="1"/>
    </xf>
    <xf numFmtId="0" fontId="50" fillId="4" borderId="0" xfId="0" applyFont="1" applyFill="1" applyAlignment="1" applyProtection="1">
      <alignment horizontal="center"/>
      <protection hidden="1"/>
    </xf>
    <xf numFmtId="0" fontId="6" fillId="4" borderId="0" xfId="0" applyFont="1" applyFill="1" applyProtection="1">
      <protection locked="0" hidden="1"/>
    </xf>
    <xf numFmtId="0" fontId="6" fillId="0" borderId="0" xfId="0" applyFont="1" applyProtection="1">
      <protection hidden="1"/>
    </xf>
    <xf numFmtId="0" fontId="13" fillId="0" borderId="0" xfId="4" applyFill="1" applyBorder="1" applyAlignment="1" applyProtection="1">
      <protection hidden="1"/>
    </xf>
    <xf numFmtId="0" fontId="51" fillId="0" borderId="0" xfId="2" applyFont="1" applyAlignment="1" applyProtection="1">
      <alignment horizontal="left" vertical="center"/>
      <protection hidden="1"/>
    </xf>
    <xf numFmtId="0" fontId="4" fillId="0" borderId="4" xfId="5" applyBorder="1" applyAlignment="1">
      <alignment horizontal="center" vertical="center"/>
    </xf>
    <xf numFmtId="10" fontId="8" fillId="10" borderId="4" xfId="7" applyNumberFormat="1" applyFont="1" applyFill="1" applyBorder="1" applyAlignment="1">
      <alignment horizontal="right" vertical="center"/>
    </xf>
    <xf numFmtId="10" fontId="0" fillId="10" borderId="4" xfId="7" applyNumberFormat="1" applyFont="1" applyFill="1" applyBorder="1" applyAlignment="1">
      <alignment horizontal="right"/>
    </xf>
    <xf numFmtId="10" fontId="4" fillId="10" borderId="4" xfId="5" applyNumberFormat="1" applyFill="1" applyBorder="1" applyAlignment="1">
      <alignment horizontal="right"/>
    </xf>
    <xf numFmtId="10" fontId="4" fillId="10" borderId="4" xfId="5" applyNumberFormat="1" applyFill="1" applyBorder="1"/>
    <xf numFmtId="44" fontId="2" fillId="0" borderId="4" xfId="5" applyNumberFormat="1" applyFont="1" applyBorder="1" applyAlignment="1">
      <alignment horizontal="center"/>
    </xf>
    <xf numFmtId="0" fontId="2" fillId="0" borderId="0" xfId="5" applyFont="1"/>
    <xf numFmtId="166" fontId="0" fillId="0" borderId="4" xfId="7" applyNumberFormat="1" applyFont="1" applyBorder="1" applyAlignment="1">
      <alignment horizontal="center"/>
    </xf>
    <xf numFmtId="10" fontId="54" fillId="10" borderId="4" xfId="5" applyNumberFormat="1" applyFont="1" applyFill="1" applyBorder="1"/>
    <xf numFmtId="10" fontId="0" fillId="0" borderId="29" xfId="1" applyNumberFormat="1" applyFont="1" applyBorder="1" applyAlignment="1" applyProtection="1">
      <alignment horizontal="center"/>
      <protection hidden="1"/>
    </xf>
    <xf numFmtId="10" fontId="0" fillId="0" borderId="62" xfId="1" applyNumberFormat="1" applyFont="1" applyBorder="1" applyAlignment="1" applyProtection="1">
      <alignment horizontal="center"/>
      <protection hidden="1"/>
    </xf>
    <xf numFmtId="164" fontId="0" fillId="0" borderId="29" xfId="1" applyNumberFormat="1" applyFont="1" applyBorder="1" applyAlignment="1" applyProtection="1">
      <alignment horizontal="center"/>
      <protection hidden="1"/>
    </xf>
    <xf numFmtId="164" fontId="0" fillId="0" borderId="31" xfId="1" applyNumberFormat="1" applyFont="1" applyBorder="1" applyAlignment="1" applyProtection="1">
      <alignment horizontal="center"/>
      <protection hidden="1"/>
    </xf>
    <xf numFmtId="44" fontId="0" fillId="0" borderId="64" xfId="3" applyFont="1" applyBorder="1" applyAlignment="1" applyProtection="1">
      <alignment horizontal="center"/>
      <protection hidden="1"/>
    </xf>
    <xf numFmtId="44" fontId="0" fillId="0" borderId="63" xfId="3" applyFont="1" applyBorder="1" applyAlignment="1" applyProtection="1">
      <alignment horizontal="center"/>
      <protection hidden="1"/>
    </xf>
    <xf numFmtId="44" fontId="0" fillId="0" borderId="4" xfId="3" applyFont="1" applyBorder="1" applyAlignment="1">
      <alignment horizontal="center"/>
    </xf>
    <xf numFmtId="44" fontId="2" fillId="0" borderId="4" xfId="3" applyFont="1" applyBorder="1" applyAlignment="1">
      <alignment horizontal="center" vertical="center"/>
    </xf>
    <xf numFmtId="10" fontId="54" fillId="0" borderId="4" xfId="5" applyNumberFormat="1" applyFont="1" applyBorder="1"/>
    <xf numFmtId="10" fontId="0" fillId="0" borderId="29" xfId="1" applyNumberFormat="1" applyFont="1" applyBorder="1" applyAlignment="1" applyProtection="1">
      <alignment horizontal="right"/>
      <protection hidden="1"/>
    </xf>
    <xf numFmtId="164" fontId="0" fillId="0" borderId="29" xfId="1" applyNumberFormat="1" applyFont="1" applyBorder="1" applyAlignment="1" applyProtection="1">
      <alignment horizontal="right"/>
      <protection hidden="1"/>
    </xf>
    <xf numFmtId="0" fontId="53" fillId="0" borderId="0" xfId="0" applyFont="1" applyAlignment="1" applyProtection="1">
      <alignment vertical="center" wrapText="1"/>
      <protection hidden="1"/>
    </xf>
    <xf numFmtId="0" fontId="10" fillId="11" borderId="0" xfId="5" applyFont="1" applyFill="1"/>
    <xf numFmtId="14" fontId="10" fillId="11" borderId="0" xfId="5" applyNumberFormat="1" applyFont="1" applyFill="1"/>
    <xf numFmtId="0" fontId="6" fillId="0" borderId="0" xfId="0" applyFont="1" applyAlignment="1" applyProtection="1">
      <alignment horizontal="left" vertical="top" wrapText="1"/>
      <protection hidden="1"/>
    </xf>
    <xf numFmtId="0" fontId="5" fillId="0" borderId="67" xfId="0" applyFont="1" applyBorder="1" applyAlignment="1" applyProtection="1">
      <alignment horizontal="left"/>
      <protection hidden="1"/>
    </xf>
    <xf numFmtId="0" fontId="5" fillId="0" borderId="68" xfId="0" applyFont="1" applyBorder="1" applyAlignment="1" applyProtection="1">
      <alignment horizontal="left"/>
      <protection hidden="1"/>
    </xf>
    <xf numFmtId="0" fontId="6" fillId="0" borderId="66" xfId="0" applyFont="1" applyBorder="1" applyProtection="1">
      <protection hidden="1"/>
    </xf>
    <xf numFmtId="0" fontId="6" fillId="0" borderId="7" xfId="0" applyFont="1" applyBorder="1" applyProtection="1">
      <protection hidden="1"/>
    </xf>
    <xf numFmtId="0" fontId="6" fillId="0" borderId="20" xfId="0" applyFont="1" applyBorder="1" applyProtection="1">
      <protection hidden="1"/>
    </xf>
    <xf numFmtId="0" fontId="6" fillId="0" borderId="65" xfId="0" applyFont="1" applyBorder="1" applyProtection="1">
      <protection hidden="1"/>
    </xf>
    <xf numFmtId="0" fontId="15" fillId="9" borderId="25" xfId="2" applyFont="1" applyFill="1" applyBorder="1" applyAlignment="1" applyProtection="1">
      <alignment horizontal="center" vertical="center" wrapText="1"/>
      <protection hidden="1"/>
    </xf>
    <xf numFmtId="0" fontId="15" fillId="9" borderId="23" xfId="2" applyFont="1" applyFill="1" applyBorder="1" applyAlignment="1" applyProtection="1">
      <alignment horizontal="center" vertical="center" wrapText="1"/>
      <protection hidden="1"/>
    </xf>
    <xf numFmtId="0" fontId="15" fillId="9" borderId="26" xfId="2" applyFont="1" applyFill="1" applyBorder="1" applyAlignment="1" applyProtection="1">
      <alignment horizontal="center" vertical="center" wrapText="1"/>
      <protection hidden="1"/>
    </xf>
    <xf numFmtId="0" fontId="6" fillId="0" borderId="25" xfId="0" applyFont="1" applyBorder="1" applyAlignment="1" applyProtection="1">
      <alignment horizontal="left"/>
      <protection hidden="1"/>
    </xf>
    <xf numFmtId="0" fontId="6" fillId="0" borderId="23" xfId="0" applyFont="1" applyBorder="1" applyAlignment="1" applyProtection="1">
      <alignment horizontal="left"/>
      <protection hidden="1"/>
    </xf>
    <xf numFmtId="0" fontId="48" fillId="0" borderId="0" xfId="0" applyFont="1" applyAlignment="1" applyProtection="1">
      <alignment horizontal="left" wrapText="1"/>
      <protection hidden="1"/>
    </xf>
    <xf numFmtId="165" fontId="0" fillId="0" borderId="0" xfId="0" applyNumberFormat="1" applyAlignment="1" applyProtection="1">
      <alignment horizontal="center"/>
      <protection hidden="1"/>
    </xf>
    <xf numFmtId="0" fontId="0" fillId="4" borderId="4" xfId="0" applyFill="1" applyBorder="1" applyAlignment="1" applyProtection="1">
      <alignment horizontal="center"/>
      <protection locked="0" hidden="1"/>
    </xf>
    <xf numFmtId="0" fontId="0" fillId="2" borderId="4" xfId="0" applyFill="1" applyBorder="1" applyAlignment="1" applyProtection="1">
      <alignment horizontal="center"/>
      <protection locked="0" hidden="1"/>
    </xf>
    <xf numFmtId="44" fontId="5" fillId="0" borderId="4" xfId="3" applyFont="1" applyBorder="1" applyAlignment="1" applyProtection="1">
      <alignment horizontal="center"/>
      <protection hidden="1"/>
    </xf>
    <xf numFmtId="0" fontId="52" fillId="0" borderId="0" xfId="0" applyFont="1" applyAlignment="1" applyProtection="1">
      <alignment horizontal="center" vertical="center"/>
      <protection hidden="1"/>
    </xf>
    <xf numFmtId="0" fontId="0" fillId="2" borderId="2" xfId="0" applyFill="1" applyBorder="1" applyProtection="1">
      <protection locked="0" hidden="1"/>
    </xf>
    <xf numFmtId="0" fontId="0" fillId="2" borderId="3" xfId="0" applyFill="1" applyBorder="1" applyProtection="1">
      <protection locked="0" hidden="1"/>
    </xf>
    <xf numFmtId="0" fontId="12" fillId="0" borderId="0" xfId="0" applyFont="1" applyAlignment="1" applyProtection="1">
      <alignment horizontal="left" vertical="top" wrapText="1"/>
      <protection hidden="1"/>
    </xf>
    <xf numFmtId="0" fontId="12" fillId="0" borderId="14" xfId="0" applyFont="1" applyBorder="1" applyAlignment="1" applyProtection="1">
      <alignment horizontal="left" vertical="top" wrapText="1"/>
      <protection hidden="1"/>
    </xf>
    <xf numFmtId="0" fontId="6" fillId="0" borderId="0" xfId="0" applyFont="1" applyAlignment="1" applyProtection="1">
      <alignment horizontal="center"/>
      <protection hidden="1"/>
    </xf>
    <xf numFmtId="0" fontId="0" fillId="0" borderId="0" xfId="0" applyAlignment="1" applyProtection="1">
      <alignment horizontal="center"/>
      <protection hidden="1"/>
    </xf>
    <xf numFmtId="0" fontId="50" fillId="4" borderId="0" xfId="0" applyFont="1" applyFill="1" applyAlignment="1" applyProtection="1">
      <alignment horizontal="center"/>
      <protection hidden="1"/>
    </xf>
    <xf numFmtId="0" fontId="13" fillId="4" borderId="0" xfId="4" applyFill="1" applyBorder="1" applyAlignment="1" applyProtection="1">
      <alignment horizontal="center"/>
      <protection locked="0" hidden="1"/>
    </xf>
    <xf numFmtId="0" fontId="0" fillId="4" borderId="0" xfId="0" applyFill="1" applyAlignment="1" applyProtection="1">
      <alignment horizontal="center"/>
      <protection locked="0" hidden="1"/>
    </xf>
    <xf numFmtId="0" fontId="6" fillId="4" borderId="0" xfId="0" applyFont="1" applyFill="1" applyAlignment="1" applyProtection="1">
      <alignment horizontal="center"/>
      <protection locked="0" hidden="1"/>
    </xf>
    <xf numFmtId="0" fontId="6"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41" fillId="6" borderId="58" xfId="2" applyFont="1" applyFill="1" applyBorder="1" applyAlignment="1" applyProtection="1">
      <alignment horizontal="left" vertical="top" wrapText="1"/>
      <protection hidden="1"/>
    </xf>
    <xf numFmtId="0" fontId="42" fillId="6" borderId="0" xfId="2" applyFont="1" applyFill="1" applyAlignment="1" applyProtection="1">
      <alignment horizontal="left" vertical="top" wrapText="1"/>
      <protection hidden="1"/>
    </xf>
    <xf numFmtId="0" fontId="42" fillId="6" borderId="19" xfId="2" applyFont="1" applyFill="1" applyBorder="1" applyAlignment="1" applyProtection="1">
      <alignment horizontal="left" vertical="top" wrapText="1"/>
      <protection hidden="1"/>
    </xf>
    <xf numFmtId="0" fontId="41" fillId="6" borderId="18" xfId="2" applyFont="1" applyFill="1" applyBorder="1" applyAlignment="1" applyProtection="1">
      <alignment horizontal="left" vertical="top" wrapText="1"/>
      <protection hidden="1"/>
    </xf>
    <xf numFmtId="0" fontId="42" fillId="6" borderId="40" xfId="2" applyFont="1" applyFill="1" applyBorder="1" applyAlignment="1" applyProtection="1">
      <alignment horizontal="left" vertical="top" wrapText="1"/>
      <protection hidden="1"/>
    </xf>
    <xf numFmtId="0" fontId="23" fillId="8" borderId="32" xfId="2" applyFont="1" applyFill="1" applyBorder="1" applyAlignment="1">
      <alignment vertical="center" wrapText="1"/>
    </xf>
    <xf numFmtId="0" fontId="43" fillId="8" borderId="33" xfId="2" applyFont="1" applyFill="1" applyBorder="1" applyAlignment="1">
      <alignment vertical="center" wrapText="1"/>
    </xf>
    <xf numFmtId="0" fontId="43" fillId="8" borderId="34" xfId="2" applyFont="1" applyFill="1" applyBorder="1" applyAlignment="1">
      <alignment vertical="center" wrapText="1"/>
    </xf>
    <xf numFmtId="0" fontId="36" fillId="0" borderId="59" xfId="2" applyFont="1" applyBorder="1" applyAlignment="1">
      <alignment horizontal="left" vertical="top" wrapText="1"/>
    </xf>
    <xf numFmtId="0" fontId="36" fillId="0" borderId="60" xfId="2" applyFont="1" applyBorder="1" applyAlignment="1">
      <alignment horizontal="left" vertical="top" wrapText="1"/>
    </xf>
    <xf numFmtId="0" fontId="36" fillId="0" borderId="61" xfId="2" applyFont="1" applyBorder="1" applyAlignment="1">
      <alignment horizontal="left" vertical="top" wrapText="1"/>
    </xf>
    <xf numFmtId="0" fontId="7" fillId="6" borderId="50" xfId="2" applyFill="1" applyBorder="1" applyAlignment="1" applyProtection="1">
      <alignment vertical="top"/>
      <protection locked="0"/>
    </xf>
    <xf numFmtId="0" fontId="25" fillId="6" borderId="50" xfId="8" applyFill="1" applyBorder="1" applyAlignment="1" applyProtection="1">
      <alignment vertical="top"/>
      <protection locked="0"/>
    </xf>
    <xf numFmtId="0" fontId="25" fillId="6" borderId="51" xfId="8" applyFill="1" applyBorder="1" applyAlignment="1" applyProtection="1">
      <alignment vertical="top"/>
      <protection locked="0"/>
    </xf>
    <xf numFmtId="0" fontId="23" fillId="8" borderId="32" xfId="2" applyFont="1" applyFill="1" applyBorder="1" applyAlignment="1">
      <alignment horizontal="left" vertical="center" wrapText="1"/>
    </xf>
    <xf numFmtId="0" fontId="24" fillId="8" borderId="33" xfId="2" applyFont="1" applyFill="1" applyBorder="1" applyAlignment="1">
      <alignment horizontal="left" vertical="center" wrapText="1"/>
    </xf>
    <xf numFmtId="0" fontId="24" fillId="8" borderId="34" xfId="2" applyFont="1" applyFill="1" applyBorder="1" applyAlignment="1">
      <alignment horizontal="left" vertical="center" wrapText="1"/>
    </xf>
    <xf numFmtId="0" fontId="36" fillId="0" borderId="38" xfId="2" applyFont="1" applyBorder="1" applyAlignment="1">
      <alignment horizontal="left" vertical="top" wrapText="1"/>
    </xf>
    <xf numFmtId="0" fontId="37" fillId="0" borderId="21" xfId="2" applyFont="1" applyBorder="1" applyAlignment="1">
      <alignment horizontal="left" vertical="top" wrapText="1"/>
    </xf>
    <xf numFmtId="0" fontId="37" fillId="0" borderId="39" xfId="2" applyFont="1" applyBorder="1" applyAlignment="1">
      <alignment horizontal="left" vertical="top" wrapText="1"/>
    </xf>
    <xf numFmtId="0" fontId="38" fillId="6" borderId="56" xfId="2" applyFont="1" applyFill="1" applyBorder="1" applyAlignment="1" applyProtection="1">
      <alignment horizontal="left" vertical="top" wrapText="1"/>
      <protection hidden="1"/>
    </xf>
    <xf numFmtId="0" fontId="40" fillId="6" borderId="16" xfId="2" applyFont="1" applyFill="1" applyBorder="1" applyAlignment="1" applyProtection="1">
      <alignment horizontal="left" vertical="top" wrapText="1"/>
      <protection hidden="1"/>
    </xf>
    <xf numFmtId="0" fontId="40" fillId="6" borderId="17" xfId="2" applyFont="1" applyFill="1" applyBorder="1" applyAlignment="1" applyProtection="1">
      <alignment horizontal="left" vertical="top" wrapText="1"/>
      <protection hidden="1"/>
    </xf>
    <xf numFmtId="0" fontId="38" fillId="0" borderId="15" xfId="2" applyFont="1" applyBorder="1" applyAlignment="1" applyProtection="1">
      <alignment horizontal="left" vertical="top" wrapText="1"/>
      <protection hidden="1"/>
    </xf>
    <xf numFmtId="0" fontId="40" fillId="0" borderId="16" xfId="2" applyFont="1" applyBorder="1" applyAlignment="1" applyProtection="1">
      <alignment horizontal="left" vertical="top" wrapText="1"/>
      <protection hidden="1"/>
    </xf>
    <xf numFmtId="0" fontId="40" fillId="0" borderId="57" xfId="2" applyFont="1" applyBorder="1" applyAlignment="1" applyProtection="1">
      <alignment horizontal="left" vertical="top" wrapText="1"/>
      <protection hidden="1"/>
    </xf>
    <xf numFmtId="0" fontId="25" fillId="6" borderId="23" xfId="2" applyFont="1" applyFill="1" applyBorder="1" applyAlignment="1" applyProtection="1">
      <alignment vertical="top" wrapText="1"/>
      <protection locked="0"/>
    </xf>
    <xf numFmtId="0" fontId="7" fillId="6" borderId="23" xfId="2" applyFill="1" applyBorder="1" applyAlignment="1" applyProtection="1">
      <alignment vertical="top" wrapText="1"/>
      <protection locked="0"/>
    </xf>
    <xf numFmtId="0" fontId="25" fillId="6" borderId="26" xfId="8" applyFill="1" applyBorder="1" applyAlignment="1" applyProtection="1">
      <alignment vertical="top" wrapText="1"/>
      <protection locked="0"/>
    </xf>
    <xf numFmtId="0" fontId="25" fillId="6" borderId="25" xfId="2" applyFont="1" applyFill="1" applyBorder="1" applyAlignment="1">
      <alignment vertical="top" wrapText="1"/>
    </xf>
    <xf numFmtId="0" fontId="7" fillId="6" borderId="23" xfId="2" applyFill="1" applyBorder="1" applyAlignment="1">
      <alignment vertical="top" wrapText="1"/>
    </xf>
    <xf numFmtId="0" fontId="7" fillId="6" borderId="26" xfId="2" applyFill="1" applyBorder="1" applyAlignment="1" applyProtection="1">
      <alignment vertical="top" wrapText="1"/>
      <protection locked="0"/>
    </xf>
    <xf numFmtId="0" fontId="25" fillId="6" borderId="50" xfId="2" applyFont="1" applyFill="1" applyBorder="1" applyAlignment="1" applyProtection="1">
      <alignment vertical="top" wrapText="1"/>
      <protection locked="0"/>
    </xf>
    <xf numFmtId="0" fontId="25" fillId="0" borderId="50" xfId="8" applyBorder="1" applyAlignment="1" applyProtection="1">
      <alignment vertical="top" wrapText="1"/>
      <protection locked="0"/>
    </xf>
    <xf numFmtId="0" fontId="25" fillId="0" borderId="51" xfId="8" applyBorder="1" applyAlignment="1" applyProtection="1">
      <alignment vertical="top" wrapText="1"/>
      <protection locked="0"/>
    </xf>
    <xf numFmtId="0" fontId="25" fillId="6" borderId="50" xfId="8" applyFill="1" applyBorder="1" applyAlignment="1" applyProtection="1">
      <alignment vertical="top" wrapText="1"/>
      <protection locked="0"/>
    </xf>
    <xf numFmtId="0" fontId="25" fillId="6" borderId="51" xfId="8" applyFill="1" applyBorder="1" applyAlignment="1" applyProtection="1">
      <alignment vertical="top" wrapText="1"/>
      <protection locked="0"/>
    </xf>
    <xf numFmtId="0" fontId="25" fillId="0" borderId="52" xfId="2" applyFont="1" applyBorder="1" applyAlignment="1">
      <alignment vertical="top" wrapText="1"/>
    </xf>
    <xf numFmtId="0" fontId="25" fillId="0" borderId="20" xfId="8" applyBorder="1" applyAlignment="1">
      <alignment vertical="top" wrapText="1"/>
    </xf>
    <xf numFmtId="0" fontId="25" fillId="6" borderId="53" xfId="2" applyFont="1" applyFill="1" applyBorder="1" applyAlignment="1" applyProtection="1">
      <alignment vertical="top" wrapText="1"/>
      <protection locked="0"/>
    </xf>
    <xf numFmtId="0" fontId="25" fillId="0" borderId="53" xfId="8" applyBorder="1" applyAlignment="1" applyProtection="1">
      <alignment vertical="top" wrapText="1"/>
      <protection locked="0"/>
    </xf>
    <xf numFmtId="0" fontId="25" fillId="0" borderId="54" xfId="8" applyBorder="1" applyAlignment="1" applyProtection="1">
      <alignment vertical="top" wrapText="1"/>
      <protection locked="0"/>
    </xf>
    <xf numFmtId="0" fontId="25" fillId="0" borderId="21" xfId="8" applyBorder="1" applyAlignment="1" applyProtection="1">
      <alignment vertical="top" wrapText="1"/>
      <protection locked="0"/>
    </xf>
    <xf numFmtId="0" fontId="25" fillId="0" borderId="22" xfId="8" applyBorder="1" applyAlignment="1" applyProtection="1">
      <alignment vertical="top" wrapText="1"/>
      <protection locked="0"/>
    </xf>
    <xf numFmtId="0" fontId="25" fillId="6" borderId="53" xfId="8" applyFill="1" applyBorder="1" applyAlignment="1" applyProtection="1">
      <alignment vertical="top" wrapText="1"/>
      <protection locked="0"/>
    </xf>
    <xf numFmtId="0" fontId="25" fillId="6" borderId="54" xfId="8" applyFill="1" applyBorder="1" applyAlignment="1" applyProtection="1">
      <alignment vertical="top" wrapText="1"/>
      <protection locked="0"/>
    </xf>
    <xf numFmtId="0" fontId="25" fillId="0" borderId="20" xfId="2" applyFont="1" applyBorder="1" applyAlignment="1">
      <alignment vertical="top" wrapText="1"/>
    </xf>
    <xf numFmtId="0" fontId="25" fillId="0" borderId="21" xfId="2" applyFont="1" applyBorder="1" applyAlignment="1">
      <alignment vertical="top" wrapText="1"/>
    </xf>
    <xf numFmtId="0" fontId="25" fillId="0" borderId="22" xfId="2" applyFont="1" applyBorder="1" applyAlignment="1">
      <alignment vertical="top" wrapText="1"/>
    </xf>
    <xf numFmtId="0" fontId="32" fillId="0" borderId="25" xfId="2" applyFont="1" applyBorder="1" applyAlignment="1">
      <alignment wrapText="1"/>
    </xf>
    <xf numFmtId="0" fontId="32" fillId="0" borderId="23" xfId="2" applyFont="1" applyBorder="1" applyAlignment="1">
      <alignment wrapText="1"/>
    </xf>
    <xf numFmtId="0" fontId="32" fillId="0" borderId="26" xfId="2" applyFont="1" applyBorder="1" applyAlignment="1">
      <alignment wrapText="1"/>
    </xf>
    <xf numFmtId="0" fontId="25" fillId="0" borderId="15" xfId="2" applyFont="1" applyBorder="1" applyAlignment="1">
      <alignment vertical="top" wrapText="1" shrinkToFit="1"/>
    </xf>
    <xf numFmtId="0" fontId="7" fillId="0" borderId="20" xfId="2" applyBorder="1" applyAlignment="1">
      <alignment wrapText="1" shrinkToFit="1"/>
    </xf>
    <xf numFmtId="0" fontId="25" fillId="6" borderId="16" xfId="2" applyFont="1" applyFill="1" applyBorder="1" applyAlignment="1" applyProtection="1">
      <alignment shrinkToFit="1"/>
      <protection locked="0"/>
    </xf>
    <xf numFmtId="0" fontId="25" fillId="6" borderId="16" xfId="8" applyFill="1" applyBorder="1" applyAlignment="1" applyProtection="1">
      <alignment shrinkToFit="1"/>
      <protection locked="0"/>
    </xf>
    <xf numFmtId="0" fontId="25" fillId="6" borderId="17" xfId="8" applyFill="1" applyBorder="1" applyAlignment="1" applyProtection="1">
      <alignment shrinkToFit="1"/>
      <protection locked="0"/>
    </xf>
    <xf numFmtId="0" fontId="25" fillId="0" borderId="21" xfId="8" applyBorder="1" applyProtection="1">
      <protection locked="0"/>
    </xf>
    <xf numFmtId="0" fontId="25" fillId="0" borderId="22" xfId="8" applyBorder="1" applyProtection="1">
      <protection locked="0"/>
    </xf>
    <xf numFmtId="0" fontId="25" fillId="0" borderId="15" xfId="2" applyFont="1" applyBorder="1" applyAlignment="1">
      <alignment vertical="top" wrapText="1"/>
    </xf>
    <xf numFmtId="0" fontId="25" fillId="0" borderId="20" xfId="8" applyBorder="1"/>
    <xf numFmtId="0" fontId="25" fillId="6" borderId="16" xfId="8" applyFill="1" applyBorder="1" applyProtection="1">
      <protection locked="0"/>
    </xf>
    <xf numFmtId="0" fontId="25" fillId="6" borderId="17" xfId="8" applyFill="1" applyBorder="1" applyProtection="1">
      <protection locked="0"/>
    </xf>
    <xf numFmtId="0" fontId="23" fillId="8" borderId="32" xfId="2" applyFont="1" applyFill="1" applyBorder="1" applyAlignment="1" applyProtection="1">
      <alignment horizontal="left" vertical="center" wrapText="1"/>
      <protection hidden="1"/>
    </xf>
    <xf numFmtId="0" fontId="24" fillId="8" borderId="33" xfId="2" applyFont="1" applyFill="1" applyBorder="1" applyAlignment="1" applyProtection="1">
      <alignment horizontal="left" vertical="center" wrapText="1"/>
      <protection hidden="1"/>
    </xf>
    <xf numFmtId="0" fontId="34" fillId="8" borderId="33" xfId="2" applyFont="1" applyFill="1" applyBorder="1" applyAlignment="1" applyProtection="1">
      <alignment horizontal="left" vertical="center" wrapText="1"/>
      <protection hidden="1"/>
    </xf>
    <xf numFmtId="0" fontId="24" fillId="8" borderId="34" xfId="2" applyFont="1" applyFill="1" applyBorder="1" applyAlignment="1" applyProtection="1">
      <alignment horizontal="left" vertical="center" wrapText="1"/>
      <protection hidden="1"/>
    </xf>
    <xf numFmtId="0" fontId="25" fillId="6" borderId="47" xfId="2" applyFont="1" applyFill="1" applyBorder="1" applyAlignment="1">
      <alignment vertical="top" shrinkToFit="1"/>
    </xf>
    <xf numFmtId="0" fontId="25" fillId="6" borderId="48" xfId="8" applyFill="1" applyBorder="1" applyAlignment="1">
      <alignment vertical="top" shrinkToFit="1"/>
    </xf>
    <xf numFmtId="0" fontId="25" fillId="6" borderId="48" xfId="8" applyFill="1" applyBorder="1" applyAlignment="1" applyProtection="1">
      <alignment vertical="top" shrinkToFit="1"/>
      <protection locked="0"/>
    </xf>
    <xf numFmtId="0" fontId="25" fillId="6" borderId="49" xfId="8" applyFill="1" applyBorder="1" applyAlignment="1" applyProtection="1">
      <alignment vertical="top" shrinkToFit="1"/>
      <protection locked="0"/>
    </xf>
    <xf numFmtId="0" fontId="7" fillId="6" borderId="48" xfId="2" applyFill="1" applyBorder="1" applyAlignment="1" applyProtection="1">
      <alignment vertical="top"/>
      <protection locked="0"/>
    </xf>
    <xf numFmtId="0" fontId="25" fillId="6" borderId="48" xfId="8" applyFill="1" applyBorder="1" applyAlignment="1" applyProtection="1">
      <alignment vertical="top"/>
      <protection locked="0"/>
    </xf>
    <xf numFmtId="0" fontId="25" fillId="6" borderId="49" xfId="8" applyFill="1" applyBorder="1" applyAlignment="1" applyProtection="1">
      <alignment vertical="top"/>
      <protection locked="0"/>
    </xf>
    <xf numFmtId="0" fontId="25" fillId="6" borderId="15" xfId="2" applyFont="1" applyFill="1" applyBorder="1" applyAlignment="1">
      <alignment vertical="top" wrapText="1"/>
    </xf>
    <xf numFmtId="0" fontId="25" fillId="6" borderId="18" xfId="8" applyFill="1" applyBorder="1"/>
    <xf numFmtId="0" fontId="25" fillId="0" borderId="0" xfId="8" applyProtection="1">
      <protection locked="0"/>
    </xf>
    <xf numFmtId="0" fontId="25" fillId="0" borderId="19" xfId="8" applyBorder="1" applyProtection="1">
      <protection locked="0"/>
    </xf>
    <xf numFmtId="0" fontId="7" fillId="6" borderId="16" xfId="2" applyFill="1" applyBorder="1" applyAlignment="1">
      <alignment vertical="top" wrapText="1"/>
    </xf>
    <xf numFmtId="0" fontId="7" fillId="6" borderId="18" xfId="2" applyFill="1" applyBorder="1" applyAlignment="1">
      <alignment vertical="top" wrapText="1"/>
    </xf>
    <xf numFmtId="0" fontId="7" fillId="6" borderId="0" xfId="2" applyFill="1" applyAlignment="1">
      <alignment vertical="top" wrapText="1"/>
    </xf>
    <xf numFmtId="0" fontId="25" fillId="6" borderId="16" xfId="2" applyFont="1" applyFill="1" applyBorder="1" applyAlignment="1" applyProtection="1">
      <alignment vertical="top"/>
      <protection locked="0"/>
    </xf>
    <xf numFmtId="0" fontId="25" fillId="6" borderId="16" xfId="8" applyFill="1" applyBorder="1" applyAlignment="1" applyProtection="1">
      <alignment vertical="top"/>
      <protection locked="0"/>
    </xf>
    <xf numFmtId="0" fontId="25" fillId="6" borderId="17" xfId="8" applyFill="1" applyBorder="1" applyAlignment="1" applyProtection="1">
      <alignment vertical="top"/>
      <protection locked="0"/>
    </xf>
    <xf numFmtId="0" fontId="25" fillId="0" borderId="0" xfId="8" applyAlignment="1" applyProtection="1">
      <alignment vertical="top"/>
      <protection locked="0"/>
    </xf>
    <xf numFmtId="0" fontId="25" fillId="0" borderId="19" xfId="8" applyBorder="1" applyAlignment="1" applyProtection="1">
      <alignment vertical="top"/>
      <protection locked="0"/>
    </xf>
    <xf numFmtId="0" fontId="25" fillId="0" borderId="15" xfId="2" applyFont="1" applyBorder="1" applyAlignment="1">
      <alignment vertical="center" wrapText="1"/>
    </xf>
    <xf numFmtId="0" fontId="25" fillId="0" borderId="16" xfId="8" applyBorder="1" applyAlignment="1">
      <alignment vertical="center" wrapText="1"/>
    </xf>
    <xf numFmtId="0" fontId="25" fillId="6" borderId="16" xfId="8" applyFill="1" applyBorder="1" applyAlignment="1" applyProtection="1">
      <alignment vertical="center" wrapText="1"/>
      <protection locked="0"/>
    </xf>
    <xf numFmtId="0" fontId="25" fillId="6" borderId="16" xfId="8" applyFill="1" applyBorder="1" applyAlignment="1" applyProtection="1">
      <alignment wrapText="1"/>
      <protection locked="0"/>
    </xf>
    <xf numFmtId="0" fontId="25" fillId="6" borderId="17" xfId="8" applyFill="1" applyBorder="1" applyAlignment="1" applyProtection="1">
      <alignment wrapText="1"/>
      <protection locked="0"/>
    </xf>
    <xf numFmtId="0" fontId="25" fillId="6" borderId="0" xfId="8" applyFill="1" applyAlignment="1" applyProtection="1">
      <alignment vertical="center" wrapText="1"/>
      <protection locked="0"/>
    </xf>
    <xf numFmtId="0" fontId="25" fillId="6" borderId="0" xfId="8" applyFill="1" applyAlignment="1" applyProtection="1">
      <alignment wrapText="1"/>
      <protection locked="0"/>
    </xf>
    <xf numFmtId="0" fontId="25" fillId="6" borderId="19" xfId="8" applyFill="1" applyBorder="1" applyAlignment="1" applyProtection="1">
      <alignment wrapText="1"/>
      <protection locked="0"/>
    </xf>
    <xf numFmtId="0" fontId="25" fillId="6" borderId="16" xfId="8" applyFill="1" applyBorder="1" applyAlignment="1">
      <alignment vertical="top" wrapText="1"/>
    </xf>
    <xf numFmtId="0" fontId="25" fillId="6" borderId="17" xfId="2" applyFont="1" applyFill="1" applyBorder="1" applyAlignment="1" applyProtection="1">
      <alignment vertical="top" wrapText="1"/>
      <protection locked="0"/>
    </xf>
    <xf numFmtId="0" fontId="25" fillId="6" borderId="19" xfId="8" applyFill="1" applyBorder="1" applyAlignment="1" applyProtection="1">
      <alignment vertical="top" wrapText="1"/>
      <protection locked="0"/>
    </xf>
    <xf numFmtId="0" fontId="25" fillId="6" borderId="18" xfId="2" applyFont="1" applyFill="1" applyBorder="1" applyAlignment="1">
      <alignment vertical="center" wrapText="1"/>
    </xf>
    <xf numFmtId="0" fontId="25" fillId="0" borderId="0" xfId="8" applyAlignment="1">
      <alignment vertical="center" wrapText="1"/>
    </xf>
    <xf numFmtId="0" fontId="25" fillId="0" borderId="18" xfId="2" applyFont="1" applyBorder="1" applyAlignment="1">
      <alignment vertical="top" wrapText="1"/>
    </xf>
    <xf numFmtId="0" fontId="25" fillId="0" borderId="0" xfId="2" applyFont="1" applyAlignment="1">
      <alignment vertical="top" wrapText="1"/>
    </xf>
    <xf numFmtId="0" fontId="25" fillId="0" borderId="19" xfId="2" applyFont="1" applyBorder="1" applyAlignment="1">
      <alignment vertical="top" wrapText="1"/>
    </xf>
    <xf numFmtId="0" fontId="25" fillId="0" borderId="18" xfId="2" applyFont="1" applyBorder="1" applyAlignment="1">
      <alignment wrapText="1"/>
    </xf>
    <xf numFmtId="0" fontId="25" fillId="0" borderId="0" xfId="2" applyFont="1" applyAlignment="1">
      <alignment wrapText="1"/>
    </xf>
    <xf numFmtId="0" fontId="25" fillId="0" borderId="19" xfId="2" applyFont="1" applyBorder="1" applyAlignment="1">
      <alignment wrapText="1"/>
    </xf>
    <xf numFmtId="0" fontId="25" fillId="0" borderId="42" xfId="2" applyFont="1" applyBorder="1" applyAlignment="1">
      <alignment vertical="top" wrapText="1"/>
    </xf>
    <xf numFmtId="0" fontId="7" fillId="0" borderId="23" xfId="2" applyBorder="1" applyAlignment="1">
      <alignment vertical="top" wrapText="1"/>
    </xf>
    <xf numFmtId="0" fontId="25" fillId="0" borderId="23" xfId="2" applyFont="1" applyBorder="1" applyAlignment="1">
      <alignment wrapText="1"/>
    </xf>
    <xf numFmtId="0" fontId="7" fillId="0" borderId="23" xfId="2" applyBorder="1" applyAlignment="1">
      <alignment wrapText="1"/>
    </xf>
    <xf numFmtId="0" fontId="7" fillId="0" borderId="43" xfId="2" applyBorder="1" applyAlignment="1">
      <alignment wrapText="1"/>
    </xf>
    <xf numFmtId="0" fontId="25" fillId="0" borderId="44" xfId="2" applyFont="1" applyBorder="1" applyAlignment="1">
      <alignment wrapText="1"/>
    </xf>
    <xf numFmtId="0" fontId="25" fillId="6" borderId="23" xfId="2" applyFont="1" applyFill="1" applyBorder="1" applyAlignment="1" applyProtection="1">
      <alignment vertical="top" shrinkToFit="1"/>
      <protection locked="0"/>
    </xf>
    <xf numFmtId="0" fontId="7" fillId="6" borderId="23" xfId="2" applyFill="1" applyBorder="1" applyAlignment="1" applyProtection="1">
      <alignment vertical="top" shrinkToFit="1"/>
      <protection locked="0"/>
    </xf>
    <xf numFmtId="0" fontId="7" fillId="6" borderId="26" xfId="2" applyFill="1" applyBorder="1" applyAlignment="1" applyProtection="1">
      <alignment vertical="top" shrinkToFit="1"/>
      <protection locked="0"/>
    </xf>
    <xf numFmtId="0" fontId="7" fillId="0" borderId="0" xfId="2" applyAlignment="1">
      <alignment vertical="top" wrapText="1"/>
    </xf>
    <xf numFmtId="0" fontId="7" fillId="0" borderId="19" xfId="2" applyBorder="1" applyAlignment="1">
      <alignment vertical="top" wrapText="1"/>
    </xf>
    <xf numFmtId="0" fontId="25" fillId="6" borderId="18" xfId="2" applyFont="1" applyFill="1" applyBorder="1" applyAlignment="1" applyProtection="1">
      <alignment vertical="top" wrapText="1"/>
      <protection locked="0"/>
    </xf>
    <xf numFmtId="0" fontId="7" fillId="6" borderId="40" xfId="2" applyFill="1" applyBorder="1" applyAlignment="1" applyProtection="1">
      <alignment vertical="top" wrapText="1"/>
      <protection locked="0"/>
    </xf>
    <xf numFmtId="0" fontId="25" fillId="0" borderId="40" xfId="2" applyFont="1" applyBorder="1" applyAlignment="1">
      <alignment vertical="top" wrapText="1"/>
    </xf>
    <xf numFmtId="0" fontId="7" fillId="6" borderId="19" xfId="2" applyFill="1" applyBorder="1" applyAlignment="1" applyProtection="1">
      <alignment vertical="top" wrapText="1"/>
      <protection locked="0"/>
    </xf>
    <xf numFmtId="0" fontId="25" fillId="6" borderId="35" xfId="2" applyFont="1" applyFill="1" applyBorder="1" applyAlignment="1">
      <alignment vertical="center" wrapText="1"/>
    </xf>
    <xf numFmtId="0" fontId="25" fillId="6" borderId="36" xfId="8" applyFill="1" applyBorder="1"/>
    <xf numFmtId="0" fontId="25" fillId="6" borderId="36" xfId="8" applyFill="1" applyBorder="1" applyProtection="1">
      <protection locked="0"/>
    </xf>
    <xf numFmtId="0" fontId="25" fillId="6" borderId="37" xfId="8" applyFill="1" applyBorder="1" applyProtection="1">
      <protection locked="0"/>
    </xf>
    <xf numFmtId="0" fontId="25" fillId="6" borderId="35" xfId="2" applyFont="1" applyFill="1" applyBorder="1" applyAlignment="1" applyProtection="1">
      <alignment horizontal="center" vertical="center" wrapText="1"/>
      <protection locked="0"/>
    </xf>
    <xf numFmtId="0" fontId="25" fillId="6" borderId="36" xfId="8" applyFill="1" applyBorder="1" applyAlignment="1" applyProtection="1">
      <alignment horizontal="center" vertical="center" wrapText="1"/>
      <protection locked="0"/>
    </xf>
    <xf numFmtId="0" fontId="7" fillId="6" borderId="36" xfId="2" applyFill="1" applyBorder="1" applyAlignment="1" applyProtection="1">
      <alignment horizontal="center" vertical="center"/>
      <protection locked="0"/>
    </xf>
    <xf numFmtId="0" fontId="25" fillId="6" borderId="41" xfId="8" applyFill="1" applyBorder="1" applyAlignment="1" applyProtection="1">
      <alignment horizontal="center" vertical="center"/>
      <protection locked="0"/>
    </xf>
    <xf numFmtId="0" fontId="25" fillId="6" borderId="25" xfId="2" applyFont="1" applyFill="1" applyBorder="1" applyAlignment="1" applyProtection="1">
      <alignment vertical="top" wrapText="1"/>
      <protection locked="0"/>
    </xf>
    <xf numFmtId="0" fontId="25" fillId="6" borderId="26" xfId="2" applyFont="1" applyFill="1" applyBorder="1" applyAlignment="1" applyProtection="1">
      <alignment vertical="top" wrapText="1"/>
      <protection locked="0"/>
    </xf>
    <xf numFmtId="0" fontId="25" fillId="0" borderId="25" xfId="2" applyFont="1" applyBorder="1" applyAlignment="1" applyProtection="1">
      <alignment horizontal="right" vertical="top" wrapText="1"/>
      <protection locked="0"/>
    </xf>
    <xf numFmtId="0" fontId="25" fillId="0" borderId="23" xfId="2" applyFont="1" applyBorder="1" applyAlignment="1" applyProtection="1">
      <alignment horizontal="right" vertical="top" wrapText="1"/>
      <protection locked="0"/>
    </xf>
    <xf numFmtId="0" fontId="25" fillId="0" borderId="23" xfId="8" applyBorder="1" applyAlignment="1" applyProtection="1">
      <alignment horizontal="right" vertical="top" wrapText="1"/>
      <protection locked="0"/>
    </xf>
    <xf numFmtId="0" fontId="25" fillId="0" borderId="16" xfId="2" applyFont="1" applyBorder="1" applyAlignment="1">
      <alignment horizontal="right" vertical="top" wrapText="1"/>
    </xf>
    <xf numFmtId="0" fontId="25" fillId="0" borderId="0" xfId="2" applyFont="1" applyAlignment="1">
      <alignment horizontal="right" vertical="top" wrapText="1"/>
    </xf>
    <xf numFmtId="0" fontId="25" fillId="0" borderId="19" xfId="2" applyFont="1" applyBorder="1" applyAlignment="1">
      <alignment horizontal="right" vertical="top" wrapText="1"/>
    </xf>
    <xf numFmtId="0" fontId="32" fillId="0" borderId="0" xfId="2" applyFont="1" applyAlignment="1">
      <alignment vertical="top" wrapText="1"/>
    </xf>
    <xf numFmtId="0" fontId="26" fillId="0" borderId="20" xfId="2" applyFont="1" applyBorder="1" applyAlignment="1">
      <alignment horizontal="left" wrapText="1"/>
    </xf>
    <xf numFmtId="0" fontId="25" fillId="0" borderId="21" xfId="8" applyBorder="1" applyAlignment="1">
      <alignment horizontal="left"/>
    </xf>
    <xf numFmtId="0" fontId="25" fillId="0" borderId="25" xfId="2" applyFont="1" applyBorder="1" applyAlignment="1">
      <alignment vertical="top" wrapText="1"/>
    </xf>
    <xf numFmtId="0" fontId="25" fillId="0" borderId="26" xfId="2" applyFont="1" applyBorder="1" applyAlignment="1">
      <alignment vertical="top" wrapText="1"/>
    </xf>
    <xf numFmtId="0" fontId="25" fillId="0" borderId="23" xfId="2" applyFont="1" applyBorder="1" applyAlignment="1">
      <alignment vertical="top" wrapText="1"/>
    </xf>
    <xf numFmtId="0" fontId="25" fillId="0" borderId="23" xfId="8" applyBorder="1" applyAlignment="1">
      <alignment vertical="top" wrapText="1"/>
    </xf>
    <xf numFmtId="0" fontId="25" fillId="0" borderId="13" xfId="2" applyFont="1" applyBorder="1" applyAlignment="1">
      <alignment horizontal="center" vertical="top" wrapText="1"/>
    </xf>
    <xf numFmtId="0" fontId="25" fillId="0" borderId="13" xfId="8" applyBorder="1" applyAlignment="1">
      <alignment horizontal="center" vertical="top" wrapText="1"/>
    </xf>
    <xf numFmtId="0" fontId="25" fillId="6" borderId="0" xfId="2" applyFont="1" applyFill="1" applyAlignment="1" applyProtection="1">
      <alignment vertical="top" wrapText="1"/>
      <protection locked="0"/>
    </xf>
    <xf numFmtId="0" fontId="25" fillId="6" borderId="19" xfId="2" applyFont="1" applyFill="1" applyBorder="1" applyAlignment="1" applyProtection="1">
      <alignment vertical="top" wrapText="1"/>
      <protection locked="0"/>
    </xf>
    <xf numFmtId="0" fontId="25" fillId="6" borderId="35" xfId="8" applyFill="1" applyBorder="1" applyAlignment="1" applyProtection="1">
      <alignment vertical="top"/>
      <protection locked="0"/>
    </xf>
    <xf numFmtId="0" fontId="25" fillId="6" borderId="36" xfId="8" applyFill="1" applyBorder="1" applyAlignment="1" applyProtection="1">
      <alignment vertical="top"/>
      <protection locked="0"/>
    </xf>
    <xf numFmtId="0" fontId="25" fillId="6" borderId="37" xfId="8" applyFill="1" applyBorder="1" applyAlignment="1" applyProtection="1">
      <alignment vertical="top"/>
      <protection locked="0"/>
    </xf>
    <xf numFmtId="0" fontId="26" fillId="0" borderId="18" xfId="2" applyFont="1" applyBorder="1" applyAlignment="1">
      <alignment wrapText="1"/>
    </xf>
    <xf numFmtId="0" fontId="27" fillId="0" borderId="0" xfId="2" applyFont="1" applyAlignment="1">
      <alignment wrapText="1"/>
    </xf>
    <xf numFmtId="0" fontId="27" fillId="0" borderId="18" xfId="2" applyFont="1" applyBorder="1" applyAlignment="1">
      <alignment wrapText="1"/>
    </xf>
    <xf numFmtId="14" fontId="28" fillId="6" borderId="18" xfId="2" applyNumberFormat="1" applyFont="1" applyFill="1" applyBorder="1" applyAlignment="1" applyProtection="1">
      <alignment vertical="top" shrinkToFit="1"/>
      <protection locked="0"/>
    </xf>
    <xf numFmtId="0" fontId="25" fillId="6" borderId="0" xfId="8" applyFill="1" applyProtection="1">
      <protection locked="0"/>
    </xf>
    <xf numFmtId="0" fontId="25" fillId="6" borderId="19" xfId="8" applyFill="1" applyBorder="1" applyProtection="1">
      <protection locked="0"/>
    </xf>
    <xf numFmtId="0" fontId="25" fillId="6" borderId="35" xfId="8" applyFill="1" applyBorder="1" applyProtection="1">
      <protection locked="0"/>
    </xf>
    <xf numFmtId="0" fontId="26" fillId="0" borderId="18" xfId="2" applyFont="1" applyBorder="1" applyAlignment="1">
      <alignment vertical="top" wrapText="1"/>
    </xf>
    <xf numFmtId="0" fontId="26" fillId="0" borderId="0" xfId="2" applyFont="1" applyAlignment="1">
      <alignment vertical="top" wrapText="1"/>
    </xf>
    <xf numFmtId="0" fontId="26" fillId="0" borderId="19" xfId="2" applyFont="1" applyBorder="1" applyAlignment="1">
      <alignment vertical="top" wrapText="1"/>
    </xf>
    <xf numFmtId="0" fontId="21" fillId="0" borderId="0" xfId="2" applyFont="1"/>
    <xf numFmtId="0" fontId="7" fillId="0" borderId="0" xfId="2"/>
    <xf numFmtId="0" fontId="26" fillId="0" borderId="21" xfId="2" applyFont="1" applyBorder="1" applyAlignment="1">
      <alignment wrapText="1"/>
    </xf>
    <xf numFmtId="0" fontId="27" fillId="0" borderId="21" xfId="2" applyFont="1" applyBorder="1" applyAlignment="1">
      <alignment wrapText="1"/>
    </xf>
    <xf numFmtId="0" fontId="27" fillId="0" borderId="22" xfId="2" applyFont="1" applyBorder="1" applyAlignment="1">
      <alignment wrapText="1"/>
    </xf>
    <xf numFmtId="0" fontId="28" fillId="6" borderId="21" xfId="2" applyFont="1" applyFill="1" applyBorder="1" applyAlignment="1" applyProtection="1">
      <alignment shrinkToFit="1"/>
      <protection locked="0"/>
    </xf>
    <xf numFmtId="0" fontId="29" fillId="6" borderId="21" xfId="2" applyFont="1" applyFill="1" applyBorder="1" applyAlignment="1" applyProtection="1">
      <alignment shrinkToFit="1"/>
      <protection locked="0"/>
    </xf>
    <xf numFmtId="0" fontId="29" fillId="6" borderId="22" xfId="2" applyFont="1" applyFill="1" applyBorder="1" applyAlignment="1" applyProtection="1">
      <alignment shrinkToFit="1"/>
      <protection locked="0"/>
    </xf>
    <xf numFmtId="0" fontId="25" fillId="0" borderId="16" xfId="2" applyFont="1" applyBorder="1" applyAlignment="1">
      <alignment vertical="top" wrapText="1"/>
    </xf>
    <xf numFmtId="0" fontId="25" fillId="0" borderId="17" xfId="2" applyFont="1" applyBorder="1" applyAlignment="1">
      <alignment vertical="top" wrapText="1"/>
    </xf>
    <xf numFmtId="0" fontId="25" fillId="0" borderId="16" xfId="8" applyBorder="1" applyAlignment="1">
      <alignment vertical="top" wrapText="1"/>
    </xf>
    <xf numFmtId="0" fontId="25" fillId="0" borderId="17" xfId="8" applyBorder="1" applyAlignment="1">
      <alignment vertical="top" wrapText="1"/>
    </xf>
    <xf numFmtId="0" fontId="25" fillId="6" borderId="38" xfId="2" applyFont="1" applyFill="1" applyBorder="1" applyAlignment="1" applyProtection="1">
      <alignment horizontal="left" wrapText="1"/>
      <protection locked="0"/>
    </xf>
    <xf numFmtId="0" fontId="25" fillId="6" borderId="21" xfId="2" applyFont="1" applyFill="1" applyBorder="1" applyAlignment="1" applyProtection="1">
      <alignment horizontal="left" wrapText="1"/>
      <protection locked="0"/>
    </xf>
    <xf numFmtId="0" fontId="25" fillId="6" borderId="39" xfId="2" applyFont="1" applyFill="1" applyBorder="1" applyAlignment="1" applyProtection="1">
      <alignment horizontal="left" wrapText="1"/>
      <protection locked="0"/>
    </xf>
    <xf numFmtId="0" fontId="16" fillId="5" borderId="4" xfId="5" applyFont="1" applyFill="1" applyBorder="1" applyAlignment="1">
      <alignment horizontal="center" vertical="center" wrapText="1"/>
    </xf>
    <xf numFmtId="0" fontId="1" fillId="0" borderId="2" xfId="5" applyFont="1" applyBorder="1" applyAlignment="1">
      <alignment horizontal="center" vertical="center"/>
    </xf>
    <xf numFmtId="0" fontId="4" fillId="0" borderId="1" xfId="5" applyBorder="1" applyAlignment="1">
      <alignment horizontal="center" vertical="center"/>
    </xf>
    <xf numFmtId="0" fontId="4" fillId="0" borderId="4" xfId="5" applyBorder="1" applyAlignment="1">
      <alignment horizontal="center" vertical="center"/>
    </xf>
    <xf numFmtId="0" fontId="4" fillId="0" borderId="2" xfId="5" applyBorder="1" applyAlignment="1">
      <alignment horizontal="center" vertical="center"/>
    </xf>
    <xf numFmtId="0" fontId="4" fillId="0" borderId="3" xfId="5" applyBorder="1" applyAlignment="1">
      <alignment horizontal="center" vertical="center"/>
    </xf>
    <xf numFmtId="0" fontId="3" fillId="0" borderId="2" xfId="5" applyFont="1" applyBorder="1" applyAlignment="1">
      <alignment horizontal="center" vertical="center"/>
    </xf>
  </cellXfs>
  <cellStyles count="11">
    <cellStyle name="Currency" xfId="3" builtinId="4"/>
    <cellStyle name="Currency 2" xfId="6" xr:uid="{00000000-0005-0000-0000-000001000000}"/>
    <cellStyle name="Hyperlink" xfId="4" builtinId="8"/>
    <cellStyle name="Hyperlink 2" xfId="9" xr:uid="{00000000-0005-0000-0000-000003000000}"/>
    <cellStyle name="Normal" xfId="0" builtinId="0"/>
    <cellStyle name="Normal 2" xfId="5" xr:uid="{00000000-0005-0000-0000-000005000000}"/>
    <cellStyle name="Normal 3" xfId="8" xr:uid="{00000000-0005-0000-0000-000006000000}"/>
    <cellStyle name="Normal 4" xfId="10" xr:uid="{00000000-0005-0000-0000-000007000000}"/>
    <cellStyle name="Normal_LEAF Payment Calculator Final sent from Michelle 2-24-09" xfId="2" xr:uid="{00000000-0005-0000-0000-000008000000}"/>
    <cellStyle name="Percent" xfId="1" builtinId="5"/>
    <cellStyle name="Percent 2" xfId="7" xr:uid="{00000000-0005-0000-0000-00000A000000}"/>
  </cellStyles>
  <dxfs count="3">
    <dxf>
      <font>
        <color auto="1"/>
      </font>
      <fill>
        <patternFill>
          <bgColor theme="1"/>
        </patternFill>
      </fill>
    </dxf>
    <dxf>
      <font>
        <b/>
        <i val="0"/>
        <color rgb="FFFF0000"/>
      </font>
      <fill>
        <patternFill>
          <bgColor theme="7" tint="0.59996337778862885"/>
        </patternFill>
      </fill>
    </dxf>
    <dxf>
      <font>
        <b/>
        <i val="0"/>
        <color rgb="FFFF0000"/>
      </font>
      <fill>
        <patternFill>
          <bgColor theme="7" tint="0.59996337778862885"/>
        </patternFill>
      </fill>
    </dxf>
  </dxfs>
  <tableStyles count="0" defaultTableStyle="TableStyleMedium2" defaultPivotStyle="PivotStyleLight16"/>
  <colors>
    <mruColors>
      <color rgb="FF00703D"/>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419100</xdr:colOff>
      <xdr:row>13</xdr:row>
      <xdr:rowOff>38100</xdr:rowOff>
    </xdr:from>
    <xdr:to>
      <xdr:col>9</xdr:col>
      <xdr:colOff>342078</xdr:colOff>
      <xdr:row>15</xdr:row>
      <xdr:rowOff>107858</xdr:rowOff>
    </xdr:to>
    <xdr:pic>
      <xdr:nvPicPr>
        <xdr:cNvPr id="3" name="Picture 2" descr="Powered By Logo.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8858250" y="2085975"/>
          <a:ext cx="1151143" cy="393608"/>
        </a:xfrm>
        <a:prstGeom prst="rect">
          <a:avLst/>
        </a:prstGeom>
      </xdr:spPr>
    </xdr:pic>
    <xdr:clientData/>
  </xdr:twoCellAnchor>
  <xdr:twoCellAnchor editAs="oneCell">
    <xdr:from>
      <xdr:col>2</xdr:col>
      <xdr:colOff>0</xdr:colOff>
      <xdr:row>14</xdr:row>
      <xdr:rowOff>0</xdr:rowOff>
    </xdr:from>
    <xdr:to>
      <xdr:col>4</xdr:col>
      <xdr:colOff>1238283</xdr:colOff>
      <xdr:row>16</xdr:row>
      <xdr:rowOff>105284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032000" y="2383118"/>
          <a:ext cx="4219048" cy="4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771525</xdr:colOff>
      <xdr:row>0</xdr:row>
      <xdr:rowOff>0</xdr:rowOff>
    </xdr:from>
    <xdr:to>
      <xdr:col>12</xdr:col>
      <xdr:colOff>771525</xdr:colOff>
      <xdr:row>0</xdr:row>
      <xdr:rowOff>0</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a:off x="7134225" y="0"/>
          <a:ext cx="771525" cy="0"/>
        </a:xfrm>
        <a:prstGeom prst="line">
          <a:avLst/>
        </a:prstGeom>
        <a:noFill/>
        <a:ln w="9525">
          <a:solidFill>
            <a:srgbClr val="000000"/>
          </a:solidFill>
          <a:round/>
          <a:headEnd/>
          <a:tailEnd/>
        </a:ln>
      </xdr:spPr>
    </xdr:sp>
    <xdr:clientData/>
  </xdr:twoCellAnchor>
  <xdr:twoCellAnchor>
    <xdr:from>
      <xdr:col>1</xdr:col>
      <xdr:colOff>38100</xdr:colOff>
      <xdr:row>0</xdr:row>
      <xdr:rowOff>0</xdr:rowOff>
    </xdr:from>
    <xdr:to>
      <xdr:col>4</xdr:col>
      <xdr:colOff>647700</xdr:colOff>
      <xdr:row>0</xdr:row>
      <xdr:rowOff>0</xdr:rowOff>
    </xdr:to>
    <xdr:pic>
      <xdr:nvPicPr>
        <xdr:cNvPr id="3" name="Picture 3" descr="LEAF Final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3400" y="0"/>
          <a:ext cx="1628775" cy="0"/>
        </a:xfrm>
        <a:prstGeom prst="rect">
          <a:avLst/>
        </a:prstGeom>
        <a:noFill/>
        <a:ln w="9525">
          <a:noFill/>
          <a:miter lim="800000"/>
          <a:headEnd/>
          <a:tailEnd/>
        </a:ln>
      </xdr:spPr>
    </xdr:pic>
    <xdr:clientData/>
  </xdr:twoCellAnchor>
  <xdr:twoCellAnchor editAs="oneCell">
    <xdr:from>
      <xdr:col>1</xdr:col>
      <xdr:colOff>63501</xdr:colOff>
      <xdr:row>1</xdr:row>
      <xdr:rowOff>275165</xdr:rowOff>
    </xdr:from>
    <xdr:to>
      <xdr:col>5</xdr:col>
      <xdr:colOff>608619</xdr:colOff>
      <xdr:row>4</xdr:row>
      <xdr:rowOff>95037</xdr:rowOff>
    </xdr:to>
    <xdr:pic>
      <xdr:nvPicPr>
        <xdr:cNvPr id="4" name="Picture 3" descr="LEAF Commercial Capi#71E306.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558801" y="1237190"/>
          <a:ext cx="2373918" cy="6294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28575</xdr:colOff>
          <xdr:row>15</xdr:row>
          <xdr:rowOff>19050</xdr:rowOff>
        </xdr:from>
        <xdr:to>
          <xdr:col>15</xdr:col>
          <xdr:colOff>57150</xdr:colOff>
          <xdr:row>15</xdr:row>
          <xdr:rowOff>371475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38100</xdr:rowOff>
        </xdr:from>
        <xdr:to>
          <xdr:col>16</xdr:col>
          <xdr:colOff>104775</xdr:colOff>
          <xdr:row>15</xdr:row>
          <xdr:rowOff>361950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19050</xdr:rowOff>
        </xdr:from>
        <xdr:to>
          <xdr:col>15</xdr:col>
          <xdr:colOff>57150</xdr:colOff>
          <xdr:row>16</xdr:row>
          <xdr:rowOff>371475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19050</xdr:rowOff>
        </xdr:from>
        <xdr:to>
          <xdr:col>15</xdr:col>
          <xdr:colOff>57150</xdr:colOff>
          <xdr:row>17</xdr:row>
          <xdr:rowOff>371475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xdr:row>
          <xdr:rowOff>38100</xdr:rowOff>
        </xdr:from>
        <xdr:to>
          <xdr:col>16</xdr:col>
          <xdr:colOff>104775</xdr:colOff>
          <xdr:row>16</xdr:row>
          <xdr:rowOff>361950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xdr:row>
          <xdr:rowOff>38100</xdr:rowOff>
        </xdr:from>
        <xdr:to>
          <xdr:col>16</xdr:col>
          <xdr:colOff>104775</xdr:colOff>
          <xdr:row>17</xdr:row>
          <xdr:rowOff>361950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31</xdr:row>
          <xdr:rowOff>19050</xdr:rowOff>
        </xdr:from>
        <xdr:to>
          <xdr:col>16</xdr:col>
          <xdr:colOff>1038225</xdr:colOff>
          <xdr:row>31</xdr:row>
          <xdr:rowOff>247650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Over $1  million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31</xdr:row>
          <xdr:rowOff>285750</xdr:rowOff>
        </xdr:from>
        <xdr:to>
          <xdr:col>16</xdr:col>
          <xdr:colOff>1104900</xdr:colOff>
          <xdr:row>32</xdr:row>
          <xdr:rowOff>133350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Under $1  million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31</xdr:row>
          <xdr:rowOff>200025</xdr:rowOff>
        </xdr:from>
        <xdr:to>
          <xdr:col>7</xdr:col>
          <xdr:colOff>504825</xdr:colOff>
          <xdr:row>32</xdr:row>
          <xdr:rowOff>57150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Partnership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200025</xdr:rowOff>
        </xdr:from>
        <xdr:to>
          <xdr:col>6</xdr:col>
          <xdr:colOff>247650</xdr:colOff>
          <xdr:row>32</xdr:row>
          <xdr:rowOff>57150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Corporation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31</xdr:row>
          <xdr:rowOff>200025</xdr:rowOff>
        </xdr:from>
        <xdr:to>
          <xdr:col>9</xdr:col>
          <xdr:colOff>228600</xdr:colOff>
          <xdr:row>32</xdr:row>
          <xdr:rowOff>57150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Sole Proprietor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31</xdr:row>
          <xdr:rowOff>200025</xdr:rowOff>
        </xdr:from>
        <xdr:to>
          <xdr:col>10</xdr:col>
          <xdr:colOff>285750</xdr:colOff>
          <xdr:row>32</xdr:row>
          <xdr:rowOff>57150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P.C.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504825</xdr:colOff>
          <xdr:row>31</xdr:row>
          <xdr:rowOff>200025</xdr:rowOff>
        </xdr:from>
        <xdr:to>
          <xdr:col>12</xdr:col>
          <xdr:colOff>381000</xdr:colOff>
          <xdr:row>32</xdr:row>
          <xdr:rowOff>57150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L.L.C.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24</xdr:row>
          <xdr:rowOff>9525</xdr:rowOff>
        </xdr:from>
        <xdr:to>
          <xdr:col>6</xdr:col>
          <xdr:colOff>152400</xdr:colOff>
          <xdr:row>25</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Security Deposit (s):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24</xdr:row>
          <xdr:rowOff>9525</xdr:rowOff>
        </xdr:from>
        <xdr:to>
          <xdr:col>9</xdr:col>
          <xdr:colOff>628650</xdr:colOff>
          <xdr:row>25</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Advance Payment (s):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23</xdr:row>
          <xdr:rowOff>209550</xdr:rowOff>
        </xdr:from>
        <xdr:to>
          <xdr:col>14</xdr:col>
          <xdr:colOff>276225</xdr:colOff>
          <xdr:row>24</xdr:row>
          <xdr:rowOff>219075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EFA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23</xdr:row>
          <xdr:rowOff>209550</xdr:rowOff>
        </xdr:from>
        <xdr:to>
          <xdr:col>15</xdr:col>
          <xdr:colOff>533400</xdr:colOff>
          <xdr:row>24</xdr:row>
          <xdr:rowOff>219075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495300</xdr:colOff>
          <xdr:row>23</xdr:row>
          <xdr:rowOff>209550</xdr:rowOff>
        </xdr:from>
        <xdr:to>
          <xdr:col>16</xdr:col>
          <xdr:colOff>704850</xdr:colOff>
          <xdr:row>24</xdr:row>
          <xdr:rowOff>219075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Other</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icing%20Model\Pricing%20database\All%20RATES%20DATAB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RATES"/>
      <sheetName val="TIER 1 TELECOM"/>
      <sheetName val="TIER 1 TELECOM PRG"/>
      <sheetName val="TELECOM3PT"/>
      <sheetName val="Telecom5pts"/>
      <sheetName val="TIER 1 computer"/>
      <sheetName val="MOB Technology Rates"/>
      <sheetName val="Telecom RATE LIST Summary"/>
      <sheetName val="Copier RATE LIST Summary"/>
      <sheetName val="Notes"/>
      <sheetName val="Mob Copier pts taken out (fudge"/>
      <sheetName val="IBT 2 60 def +6pts 11-15-2011"/>
      <sheetName val="HLC Rates"/>
      <sheetName val="Toshiba Copier 11-2011"/>
      <sheetName val="Toshiba Computer"/>
      <sheetName val="Scansource Computer"/>
      <sheetName val="Direct"/>
      <sheetName val="Schindler"/>
      <sheetName val="Direct new format"/>
      <sheetName val="2-3-2012 PROMO"/>
      <sheetName val="6-24-2011 TELECOM PROMO"/>
      <sheetName val="TRANE 6-2011"/>
      <sheetName val="GrayBar 7-2011"/>
      <sheetName val="REMOVED RATES-EXP PROMOS"/>
      <sheetName val="list of mob offic tech"/>
      <sheetName val="Sheet1"/>
      <sheetName val="Arrow"/>
      <sheetName val="Toshiba Telecom+5pts(no72)"/>
      <sheetName val="Copyfree Copier"/>
      <sheetName val="Light Source 185474000 Copier"/>
      <sheetName val="Mellissa"/>
      <sheetName val="Certified"/>
      <sheetName val="LDS TIER 1 Copier"/>
      <sheetName val="LDS TIER 2 Copier"/>
      <sheetName val="LDS TIER 3 Copier"/>
      <sheetName val="Tier A Copier Promo 4-3-12"/>
      <sheetName val="OCE Copier"/>
      <sheetName val="Promac Copier"/>
      <sheetName val="LDS TIER 1 +9 pts Nohab"/>
      <sheetName val="Adders"/>
      <sheetName val="Sullair UNAPPROVED RATES 5-3-12"/>
      <sheetName val="Texas Imaging System 0038570001"/>
      <sheetName val="Braden Business SyTier A Copier"/>
      <sheetName val="Office Tech Rates 5-2012"/>
      <sheetName val="Office Tech Rates 5-2012 015"/>
      <sheetName val="Office Tech Rates PRomo 5-2012"/>
      <sheetName val="Security Rates"/>
      <sheetName val="ColonialWebb"/>
      <sheetName val="TIER 1 TELECOM NON-PRG"/>
      <sheetName val="REMOVED RATES"/>
      <sheetName val="COPIER TIER A 10-2012"/>
      <sheetName val="Tier A Copier Promo+T1 +10pts"/>
      <sheetName val="Nohab TA+9 pts"/>
      <sheetName val="Advanced Imaging"/>
      <sheetName val="Tech Rates 5-2012"/>
      <sheetName val="Tech Rates 5-2012 015"/>
      <sheetName val="Tech Rates 5-2012 +1"/>
      <sheetName val="Tech Rates 5-2012 +2"/>
      <sheetName val="Tech Rates 5-2012 +3"/>
      <sheetName val="Tech Rates 5-2012 +5"/>
      <sheetName val="Tech Rates 5-2012 +6"/>
      <sheetName val="Tech Rates 5-2012 +8"/>
      <sheetName val="MFR"/>
      <sheetName val="Graybar 8-2012"/>
      <sheetName val="Documation 10-2012"/>
      <sheetName val="Jensen Dental"/>
      <sheetName val="Current Range Names"/>
      <sheetName val="Direct 9-2012"/>
      <sheetName val="Direct Def 9-2012"/>
      <sheetName val="Sullair 9-2012"/>
      <sheetName val="RATE LIST Summary"/>
      <sheetName val="Copyfree"/>
      <sheetName val="Toshiba Telecom"/>
      <sheetName val="5-3-2011 PROMO"/>
      <sheetName val="TIER 1 TELECOM NON-PRG3"/>
      <sheetName val="Sheet2"/>
    </sheetNames>
    <sheetDataSet>
      <sheetData sheetId="0">
        <row r="727">
          <cell r="A727" t="str">
            <v>0$1 Out243000TIER1 - Toshiba TelecomTelecom</v>
          </cell>
        </row>
      </sheetData>
      <sheetData sheetId="1"/>
      <sheetData sheetId="2"/>
      <sheetData sheetId="3"/>
      <sheetData sheetId="4"/>
      <sheetData sheetId="5"/>
      <sheetData sheetId="6" refreshError="1"/>
      <sheetData sheetId="7"/>
      <sheetData sheetId="8"/>
      <sheetData sheetId="9"/>
      <sheetData sheetId="10"/>
      <sheetData sheetId="11" refreshError="1"/>
      <sheetData sheetId="12"/>
      <sheetData sheetId="13"/>
      <sheetData sheetId="14"/>
      <sheetData sheetId="15"/>
      <sheetData sheetId="16" refreshError="1"/>
      <sheetData sheetId="17"/>
      <sheetData sheetId="18" refreshError="1"/>
      <sheetData sheetId="19"/>
      <sheetData sheetId="20"/>
      <sheetData sheetId="21"/>
      <sheetData sheetId="22" refreshError="1"/>
      <sheetData sheetId="23" refreshError="1"/>
      <sheetData sheetId="24"/>
      <sheetData sheetId="25" refreshError="1"/>
      <sheetData sheetId="26"/>
      <sheetData sheetId="27"/>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sheetData sheetId="38" refreshError="1"/>
      <sheetData sheetId="39"/>
      <sheetData sheetId="40" refreshError="1"/>
      <sheetData sheetId="41"/>
      <sheetData sheetId="42"/>
      <sheetData sheetId="43" refreshError="1"/>
      <sheetData sheetId="44" refreshError="1"/>
      <sheetData sheetId="45" refreshError="1"/>
      <sheetData sheetId="46"/>
      <sheetData sheetId="47"/>
      <sheetData sheetId="48" refreshError="1"/>
      <sheetData sheetId="49">
        <row r="727">
          <cell r="A727" t="str">
            <v>2FMV4825000Graybar RatesOffice Technology</v>
          </cell>
        </row>
      </sheetData>
      <sheetData sheetId="50">
        <row r="727">
          <cell r="A727" t="str">
            <v>2FMV4825000Graybar RatesOffice Technology</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wamsley@leafnow.com" TargetMode="External"/><Relationship Id="rId1" Type="http://schemas.openxmlformats.org/officeDocument/2006/relationships/hyperlink" Target="mailto:pwamsley@leafn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57"/>
  <sheetViews>
    <sheetView showGridLines="0" showRowColHeaders="0" tabSelected="1" zoomScale="85" zoomScaleNormal="85" workbookViewId="0">
      <selection activeCell="D5" sqref="D5"/>
    </sheetView>
  </sheetViews>
  <sheetFormatPr defaultColWidth="9.140625" defaultRowHeight="12.75" x14ac:dyDescent="0.2"/>
  <cols>
    <col min="1" max="1" width="13.85546875" style="1" customWidth="1"/>
    <col min="2" max="2" width="15.28515625" style="1" customWidth="1"/>
    <col min="3" max="3" width="29" style="1" customWidth="1"/>
    <col min="4" max="4" width="13.7109375" style="1" customWidth="1"/>
    <col min="5" max="9" width="18.42578125" style="1" customWidth="1"/>
    <col min="10" max="10" width="12.5703125" style="1" customWidth="1"/>
    <col min="11" max="11" width="8.42578125" style="1" customWidth="1"/>
    <col min="12" max="12" width="8.140625" style="1" customWidth="1"/>
    <col min="13" max="16384" width="9.140625" style="1"/>
  </cols>
  <sheetData>
    <row r="1" spans="1:12" ht="15.75" x14ac:dyDescent="0.25">
      <c r="A1" s="78" t="s">
        <v>1</v>
      </c>
      <c r="B1" s="79"/>
      <c r="C1" s="79"/>
      <c r="D1" s="79"/>
      <c r="E1" s="80"/>
      <c r="G1" s="160" t="s">
        <v>5</v>
      </c>
      <c r="H1" s="161"/>
      <c r="I1" s="161"/>
      <c r="J1" s="161"/>
      <c r="K1" s="161"/>
      <c r="L1" s="161"/>
    </row>
    <row r="2" spans="1:12" ht="9.75" customHeight="1" thickBot="1" x14ac:dyDescent="0.25">
      <c r="A2" s="81"/>
      <c r="E2" s="82"/>
    </row>
    <row r="3" spans="1:12" ht="13.5" thickBot="1" x14ac:dyDescent="0.25">
      <c r="A3" s="81"/>
      <c r="C3" s="83" t="s">
        <v>38</v>
      </c>
      <c r="D3" s="76" t="s">
        <v>104</v>
      </c>
      <c r="E3" s="82"/>
      <c r="G3" s="110" t="s">
        <v>6</v>
      </c>
      <c r="H3" s="162" t="s">
        <v>7</v>
      </c>
      <c r="I3" s="162"/>
      <c r="J3" s="162"/>
      <c r="K3" s="162" t="s">
        <v>8</v>
      </c>
      <c r="L3" s="162"/>
    </row>
    <row r="4" spans="1:12" ht="13.5" thickBot="1" x14ac:dyDescent="0.25">
      <c r="A4" s="81"/>
      <c r="D4" s="84"/>
      <c r="E4" s="82"/>
      <c r="G4" s="111" t="s">
        <v>97</v>
      </c>
      <c r="H4" s="163" t="s">
        <v>98</v>
      </c>
      <c r="I4" s="164"/>
      <c r="J4" s="164"/>
      <c r="K4" s="165" t="s">
        <v>99</v>
      </c>
      <c r="L4" s="164"/>
    </row>
    <row r="5" spans="1:12" ht="13.5" thickBot="1" x14ac:dyDescent="0.25">
      <c r="A5" s="81"/>
      <c r="C5" s="83" t="s">
        <v>0</v>
      </c>
      <c r="D5" s="77">
        <v>10000</v>
      </c>
      <c r="E5" s="82"/>
    </row>
    <row r="6" spans="1:12" ht="13.5" thickBot="1" x14ac:dyDescent="0.25">
      <c r="A6" s="81"/>
      <c r="C6" s="83"/>
      <c r="D6" s="107"/>
      <c r="E6" s="82"/>
      <c r="G6" s="166" t="s">
        <v>3</v>
      </c>
      <c r="H6" s="167"/>
      <c r="I6" s="167"/>
      <c r="J6" s="167"/>
      <c r="K6" s="167"/>
      <c r="L6" s="167"/>
    </row>
    <row r="7" spans="1:12" ht="13.5" thickBot="1" x14ac:dyDescent="0.25">
      <c r="A7" s="81"/>
      <c r="C7" s="83" t="s">
        <v>91</v>
      </c>
      <c r="D7" s="76" t="s">
        <v>104</v>
      </c>
      <c r="E7" s="82"/>
      <c r="G7" s="88"/>
      <c r="H7" s="88"/>
      <c r="I7" s="88"/>
      <c r="J7" s="88"/>
      <c r="K7" s="88"/>
      <c r="L7" s="88"/>
    </row>
    <row r="8" spans="1:12" ht="22.5" customHeight="1" x14ac:dyDescent="0.2">
      <c r="A8" s="85"/>
      <c r="B8" s="86"/>
      <c r="C8" s="86"/>
      <c r="D8" s="86"/>
      <c r="E8" s="87"/>
      <c r="G8" s="89" t="s">
        <v>4</v>
      </c>
      <c r="H8" s="163" t="s">
        <v>98</v>
      </c>
      <c r="I8" s="164"/>
      <c r="J8" s="164"/>
      <c r="K8" s="88"/>
      <c r="L8" s="88"/>
    </row>
    <row r="9" spans="1:12" x14ac:dyDescent="0.2">
      <c r="G9" s="112"/>
      <c r="H9" s="113"/>
    </row>
    <row r="10" spans="1:12" x14ac:dyDescent="0.2">
      <c r="B10" s="158" t="s">
        <v>2</v>
      </c>
      <c r="C10" s="158"/>
      <c r="D10" s="158"/>
      <c r="G10" s="112"/>
      <c r="H10" s="112"/>
    </row>
    <row r="11" spans="1:12" ht="13.5" thickBot="1" x14ac:dyDescent="0.25">
      <c r="A11" s="90"/>
      <c r="B11" s="159"/>
      <c r="C11" s="159"/>
      <c r="D11" s="159"/>
      <c r="E11" s="90"/>
      <c r="F11" s="90"/>
      <c r="G11" s="90"/>
      <c r="H11" s="90"/>
      <c r="I11" s="90"/>
      <c r="J11" s="90"/>
      <c r="K11" s="90"/>
      <c r="L11" s="90"/>
    </row>
    <row r="12" spans="1:12" ht="14.25" thickTop="1" thickBot="1" x14ac:dyDescent="0.25"/>
    <row r="13" spans="1:12" x14ac:dyDescent="0.2">
      <c r="B13" s="91"/>
      <c r="C13" s="92"/>
      <c r="D13" s="92"/>
      <c r="E13" s="92"/>
      <c r="F13" s="92"/>
      <c r="G13" s="92"/>
      <c r="H13" s="92"/>
      <c r="I13" s="92"/>
      <c r="J13" s="93"/>
    </row>
    <row r="14" spans="1:12" x14ac:dyDescent="0.2">
      <c r="B14" s="94"/>
      <c r="J14" s="95"/>
    </row>
    <row r="15" spans="1:12" x14ac:dyDescent="0.2">
      <c r="B15" s="94"/>
      <c r="J15" s="95"/>
    </row>
    <row r="16" spans="1:12" x14ac:dyDescent="0.2">
      <c r="B16" s="94"/>
      <c r="J16" s="95"/>
    </row>
    <row r="17" spans="2:10" x14ac:dyDescent="0.2">
      <c r="B17" s="94"/>
      <c r="J17" s="95"/>
    </row>
    <row r="18" spans="2:10" x14ac:dyDescent="0.2">
      <c r="B18" s="94"/>
      <c r="F18" s="112"/>
      <c r="G18" s="96" t="s">
        <v>17</v>
      </c>
      <c r="H18" s="151">
        <f ca="1">TODAY()</f>
        <v>45105</v>
      </c>
      <c r="I18" s="151"/>
      <c r="J18" s="95"/>
    </row>
    <row r="19" spans="2:10" x14ac:dyDescent="0.2">
      <c r="B19" s="94"/>
      <c r="C19" s="97" t="s">
        <v>10</v>
      </c>
      <c r="G19" s="96" t="s">
        <v>18</v>
      </c>
      <c r="H19" s="152"/>
      <c r="I19" s="152"/>
      <c r="J19" s="95"/>
    </row>
    <row r="20" spans="2:10" x14ac:dyDescent="0.2">
      <c r="B20" s="94"/>
      <c r="G20" s="96" t="s">
        <v>19</v>
      </c>
      <c r="H20" s="152"/>
      <c r="I20" s="152"/>
      <c r="J20" s="95"/>
    </row>
    <row r="21" spans="2:10" ht="13.5" customHeight="1" x14ac:dyDescent="0.2">
      <c r="B21" s="94"/>
      <c r="C21" s="98" t="s">
        <v>11</v>
      </c>
      <c r="D21" s="156"/>
      <c r="E21" s="157"/>
      <c r="J21" s="95"/>
    </row>
    <row r="22" spans="2:10" ht="13.5" customHeight="1" x14ac:dyDescent="0.2">
      <c r="B22" s="94"/>
      <c r="C22" s="98" t="s">
        <v>12</v>
      </c>
      <c r="D22" s="156"/>
      <c r="E22" s="157"/>
      <c r="J22" s="95"/>
    </row>
    <row r="23" spans="2:10" ht="13.5" customHeight="1" x14ac:dyDescent="0.2">
      <c r="B23" s="94"/>
      <c r="C23" s="98" t="s">
        <v>13</v>
      </c>
      <c r="D23" s="156"/>
      <c r="E23" s="157"/>
      <c r="J23" s="95"/>
    </row>
    <row r="24" spans="2:10" ht="13.5" customHeight="1" x14ac:dyDescent="0.2">
      <c r="B24" s="94"/>
      <c r="C24" s="98" t="s">
        <v>14</v>
      </c>
      <c r="D24" s="156"/>
      <c r="E24" s="157"/>
      <c r="J24" s="95"/>
    </row>
    <row r="25" spans="2:10" ht="13.5" customHeight="1" x14ac:dyDescent="0.2">
      <c r="B25" s="94"/>
      <c r="C25" s="98" t="s">
        <v>15</v>
      </c>
      <c r="D25" s="156"/>
      <c r="E25" s="157"/>
      <c r="J25" s="95"/>
    </row>
    <row r="26" spans="2:10" ht="13.5" customHeight="1" x14ac:dyDescent="0.2">
      <c r="B26" s="94"/>
      <c r="C26" s="98" t="s">
        <v>16</v>
      </c>
      <c r="D26" s="156"/>
      <c r="E26" s="157"/>
      <c r="G26" s="155" t="str">
        <f ca="1">IF(TODAY()&gt;'IRR and Subsidy Calculations'!M8,"Quote Tool Expired","")</f>
        <v/>
      </c>
      <c r="H26" s="155"/>
      <c r="J26" s="95"/>
    </row>
    <row r="27" spans="2:10" x14ac:dyDescent="0.2">
      <c r="B27" s="94"/>
      <c r="G27" s="155"/>
      <c r="H27" s="155"/>
      <c r="J27" s="95"/>
    </row>
    <row r="28" spans="2:10" x14ac:dyDescent="0.2">
      <c r="B28" s="94"/>
      <c r="G28" s="155"/>
      <c r="H28" s="155"/>
      <c r="J28" s="95"/>
    </row>
    <row r="29" spans="2:10" x14ac:dyDescent="0.2">
      <c r="B29" s="94"/>
      <c r="G29" s="155"/>
      <c r="H29" s="155"/>
      <c r="J29" s="95"/>
    </row>
    <row r="30" spans="2:10" x14ac:dyDescent="0.2">
      <c r="B30" s="94"/>
      <c r="C30" s="98" t="s">
        <v>20</v>
      </c>
      <c r="D30" s="153"/>
      <c r="E30" s="153"/>
      <c r="J30" s="95"/>
    </row>
    <row r="31" spans="2:10" x14ac:dyDescent="0.2">
      <c r="B31" s="94"/>
      <c r="G31" s="135"/>
      <c r="H31" s="135"/>
      <c r="J31" s="95"/>
    </row>
    <row r="32" spans="2:10" x14ac:dyDescent="0.2">
      <c r="B32" s="94"/>
      <c r="G32" s="135"/>
      <c r="H32" s="135"/>
      <c r="J32" s="95"/>
    </row>
    <row r="33" spans="2:10" x14ac:dyDescent="0.2">
      <c r="B33" s="94"/>
      <c r="C33" s="98" t="s">
        <v>21</v>
      </c>
      <c r="D33" s="154">
        <f>D5</f>
        <v>10000</v>
      </c>
      <c r="E33" s="154"/>
      <c r="G33" s="135"/>
      <c r="H33" s="135"/>
      <c r="J33" s="95"/>
    </row>
    <row r="34" spans="2:10" x14ac:dyDescent="0.2">
      <c r="B34" s="94"/>
      <c r="J34" s="95"/>
    </row>
    <row r="35" spans="2:10" x14ac:dyDescent="0.2">
      <c r="B35" s="94"/>
      <c r="J35" s="95"/>
    </row>
    <row r="36" spans="2:10" ht="13.5" thickBot="1" x14ac:dyDescent="0.25">
      <c r="B36" s="94"/>
      <c r="J36" s="95"/>
    </row>
    <row r="37" spans="2:10" ht="17.25" customHeight="1" thickBot="1" x14ac:dyDescent="0.25">
      <c r="B37" s="94"/>
      <c r="C37" s="145" t="s">
        <v>28</v>
      </c>
      <c r="D37" s="146"/>
      <c r="E37" s="146"/>
      <c r="F37" s="146"/>
      <c r="G37" s="146"/>
      <c r="H37" s="146"/>
      <c r="I37" s="147"/>
      <c r="J37" s="95"/>
    </row>
    <row r="38" spans="2:10" x14ac:dyDescent="0.2">
      <c r="B38" s="94"/>
      <c r="C38" s="139" t="s">
        <v>22</v>
      </c>
      <c r="D38" s="140"/>
      <c r="E38" s="99" t="s">
        <v>23</v>
      </c>
      <c r="F38" s="99" t="s">
        <v>24</v>
      </c>
      <c r="G38" s="99" t="s">
        <v>25</v>
      </c>
      <c r="H38" s="99" t="s">
        <v>26</v>
      </c>
      <c r="I38" s="100" t="s">
        <v>27</v>
      </c>
      <c r="J38" s="95"/>
    </row>
    <row r="39" spans="2:10" x14ac:dyDescent="0.2">
      <c r="B39" s="94"/>
      <c r="C39" s="141" t="s">
        <v>94</v>
      </c>
      <c r="D39" s="142"/>
      <c r="E39" s="133">
        <f ca="1">IF('IRR and Subsidy Calculations'!$M$7&gt;'IRR and Subsidy Calculations'!$M$8,"",IFERROR(INDEX('IRR and Subsidy Calculations'!$C$14:$I$16,MATCH('IRR and Subsidy Calculations'!$M$2,'IRR and Subsidy Calculations'!$C$14:$C$16,1),MATCH('IRR and Subsidy Calculations'!E$14,'IRR and Subsidy Calculations'!$C$14:$I$14,0)),""))</f>
        <v>7.5000000000000011E-2</v>
      </c>
      <c r="F39" s="124">
        <f ca="1">IF('IRR and Subsidy Calculations'!$M$7&gt;'IRR and Subsidy Calculations'!$M$8,"",IFERROR(INDEX('IRR and Subsidy Calculations'!$C$14:$I$16,MATCH('IRR and Subsidy Calculations'!$M$2,'IRR and Subsidy Calculations'!$C$14:$C$16,1),MATCH('IRR and Subsidy Calculations'!F$14,'IRR and Subsidy Calculations'!$C$14:$I$14,0)),""))</f>
        <v>7.5000000000000011E-2</v>
      </c>
      <c r="G39" s="124">
        <f ca="1">IF('IRR and Subsidy Calculations'!$M$7&gt;'IRR and Subsidy Calculations'!$M$8,"",IFERROR(INDEX('IRR and Subsidy Calculations'!$C$14:$I$16,MATCH('IRR and Subsidy Calculations'!$M$2,'IRR and Subsidy Calculations'!$C$14:$C$16,1),MATCH('IRR and Subsidy Calculations'!G$14,'IRR and Subsidy Calculations'!$C$14:$I$14,0)),""))</f>
        <v>7.5000000000000011E-2</v>
      </c>
      <c r="H39" s="124">
        <f ca="1">IF('IRR and Subsidy Calculations'!$M$7&gt;'IRR and Subsidy Calculations'!$M$8,"",IFERROR(INDEX('IRR and Subsidy Calculations'!$C$14:$I$16,MATCH('IRR and Subsidy Calculations'!$M$2,'IRR and Subsidy Calculations'!$C$14:$C$16,1),MATCH('IRR and Subsidy Calculations'!H$14,'IRR and Subsidy Calculations'!$C$14:$I$14,0)),""))</f>
        <v>7.5000000000000011E-2</v>
      </c>
      <c r="I39" s="125">
        <f ca="1">IF('IRR and Subsidy Calculations'!$M$7&gt;'IRR and Subsidy Calculations'!$M$8,"",IFERROR(INDEX('IRR and Subsidy Calculations'!$C$14:$I$16,MATCH('IRR and Subsidy Calculations'!$M$2,'IRR and Subsidy Calculations'!$C$14:$C$16,1),MATCH('IRR and Subsidy Calculations'!I$14,'IRR and Subsidy Calculations'!$C$14:$I$14,0)),""))</f>
        <v>7.5000000000000011E-2</v>
      </c>
      <c r="J39" s="95"/>
    </row>
    <row r="40" spans="2:10" x14ac:dyDescent="0.2">
      <c r="B40" s="94"/>
      <c r="C40" s="109" t="s">
        <v>34</v>
      </c>
      <c r="D40" s="82"/>
      <c r="E40" s="134">
        <f ca="1">IF('IRR and Subsidy Calculations'!$M$7&gt;'IRR and Subsidy Calculations'!$M$8,"",IFERROR(INDEX('IRR and Subsidy Calculations'!$C$19:$I$21,MATCH('IRR and Subsidy Calculations'!$M$2,'IRR and Subsidy Calculations'!$C$19:$C$21,1),MATCH('IRR and Subsidy Calculations'!E$19,'IRR and Subsidy Calculations'!$C$19:$I$19,0)),""))</f>
        <v>8.6220000000000005E-2</v>
      </c>
      <c r="F40" s="126">
        <f ca="1">IF('IRR and Subsidy Calculations'!$M$7&gt;'IRR and Subsidy Calculations'!$M$8,"",IFERROR(INDEX('IRR and Subsidy Calculations'!$C$19:$I$21,MATCH('IRR and Subsidy Calculations'!$M$2,'IRR and Subsidy Calculations'!$C$19:$C$21,1),MATCH('IRR and Subsidy Calculations'!F$19,'IRR and Subsidy Calculations'!$C$19:$I$19,0)),""))</f>
        <v>4.4720000000000003E-2</v>
      </c>
      <c r="G40" s="126">
        <f ca="1">IF('IRR and Subsidy Calculations'!$M$7&gt;'IRR and Subsidy Calculations'!$M$8,"",IFERROR(INDEX('IRR and Subsidy Calculations'!$C$19:$I$21,MATCH('IRR and Subsidy Calculations'!$M$2,'IRR and Subsidy Calculations'!$C$19:$C$21,1),MATCH('IRR and Subsidy Calculations'!G$19,'IRR and Subsidy Calculations'!$C$19:$I$19,0)),""))</f>
        <v>3.091E-2</v>
      </c>
      <c r="H40" s="126">
        <f ca="1">IF('IRR and Subsidy Calculations'!$M$7&gt;'IRR and Subsidy Calculations'!$M$8,"",IFERROR(INDEX('IRR and Subsidy Calculations'!$C$19:$I$21,MATCH('IRR and Subsidy Calculations'!$M$2,'IRR and Subsidy Calculations'!$C$19:$C$21,1),MATCH('IRR and Subsidy Calculations'!H$19,'IRR and Subsidy Calculations'!$C$19:$I$19,0)),""))</f>
        <v>2.4029999999999999E-2</v>
      </c>
      <c r="I40" s="127">
        <f ca="1">IF('IRR and Subsidy Calculations'!$M$7&gt;'IRR and Subsidy Calculations'!$M$8,"",IFERROR(INDEX('IRR and Subsidy Calculations'!$C$19:$I$21,MATCH('IRR and Subsidy Calculations'!$M$2,'IRR and Subsidy Calculations'!$C$19:$C$21,1),MATCH('IRR and Subsidy Calculations'!I$19,'IRR and Subsidy Calculations'!$C$19:$I$19,0)),""))</f>
        <v>1.9910000000000001E-2</v>
      </c>
      <c r="J40" s="95"/>
    </row>
    <row r="41" spans="2:10" ht="13.5" thickBot="1" x14ac:dyDescent="0.25">
      <c r="B41" s="94"/>
      <c r="C41" s="143" t="s">
        <v>95</v>
      </c>
      <c r="D41" s="144"/>
      <c r="E41" s="128">
        <f ca="1">IF('IRR and Subsidy Calculations'!$M$7&gt;'IRR and Subsidy Calculations'!$M$8,"Quote Tool Expired",IFERROR(INDEX('IRR and Subsidy Calculations'!$C$24:$I$26,MATCH('IRR and Subsidy Calculations'!$M$2,'IRR and Subsidy Calculations'!$C$24:$C$26,1),MATCH('IRR and Subsidy Calculations'!E$24,'IRR and Subsidy Calculations'!$C$24:$I$24,0)),"Call for Quote"))</f>
        <v>862.2</v>
      </c>
      <c r="F41" s="128">
        <f ca="1">IF('IRR and Subsidy Calculations'!$M$7&gt;'IRR and Subsidy Calculations'!$M$8,"Quote Tool Expired",IFERROR(INDEX('IRR and Subsidy Calculations'!$C$24:$I$26,MATCH('IRR and Subsidy Calculations'!$M$2,'IRR and Subsidy Calculations'!$C$24:$C$26,1),MATCH('IRR and Subsidy Calculations'!F$24,'IRR and Subsidy Calculations'!$C$24:$I$24,0)),"Call for Quote"))</f>
        <v>447.2</v>
      </c>
      <c r="G41" s="128">
        <f ca="1">IF('IRR and Subsidy Calculations'!$M$7&gt;'IRR and Subsidy Calculations'!$M$8,"Quote Tool Expired",IFERROR(INDEX('IRR and Subsidy Calculations'!$C$24:$I$26,MATCH('IRR and Subsidy Calculations'!$M$2,'IRR and Subsidy Calculations'!$C$24:$C$26,1),MATCH('IRR and Subsidy Calculations'!G$24,'IRR and Subsidy Calculations'!$C$24:$I$24,0)),"Call for Quote"))</f>
        <v>309.10000000000002</v>
      </c>
      <c r="H41" s="128">
        <f ca="1">IF('IRR and Subsidy Calculations'!$M$7&gt;'IRR and Subsidy Calculations'!$M$8,"Quote Tool Expired",IFERROR(INDEX('IRR and Subsidy Calculations'!$C$24:$I$26,MATCH('IRR and Subsidy Calculations'!$M$2,'IRR and Subsidy Calculations'!$C$24:$C$26,1),MATCH('IRR and Subsidy Calculations'!H$24,'IRR and Subsidy Calculations'!$C$24:$I$24,0)),"Call for Quote"))</f>
        <v>240.3</v>
      </c>
      <c r="I41" s="129">
        <f ca="1">IF('IRR and Subsidy Calculations'!$M$7&gt;'IRR and Subsidy Calculations'!$M$8,"Quote Tool Expired",IFERROR(INDEX('IRR and Subsidy Calculations'!$C$24:$I$26,MATCH('IRR and Subsidy Calculations'!$M$2,'IRR and Subsidy Calculations'!$C$24:$C$26,1),MATCH('IRR and Subsidy Calculations'!I$24,'IRR and Subsidy Calculations'!$C$24:$I$24,0)),"Call for Quote"))</f>
        <v>199.1</v>
      </c>
      <c r="J41" s="95"/>
    </row>
    <row r="42" spans="2:10" ht="10.5" customHeight="1" thickBot="1" x14ac:dyDescent="0.25">
      <c r="B42" s="94"/>
      <c r="C42" s="145"/>
      <c r="D42" s="146"/>
      <c r="E42" s="146"/>
      <c r="F42" s="146"/>
      <c r="G42" s="146"/>
      <c r="H42" s="146"/>
      <c r="I42" s="147"/>
      <c r="J42" s="95"/>
    </row>
    <row r="43" spans="2:10" ht="13.5" thickBot="1" x14ac:dyDescent="0.25">
      <c r="B43" s="94"/>
      <c r="C43" s="148" t="s">
        <v>29</v>
      </c>
      <c r="D43" s="149"/>
      <c r="E43" s="101">
        <v>200</v>
      </c>
      <c r="F43" s="101">
        <v>200</v>
      </c>
      <c r="G43" s="101">
        <v>200</v>
      </c>
      <c r="H43" s="101">
        <v>200</v>
      </c>
      <c r="I43" s="102">
        <v>200</v>
      </c>
      <c r="J43" s="95"/>
    </row>
    <row r="44" spans="2:10" x14ac:dyDescent="0.2">
      <c r="B44" s="94"/>
      <c r="J44" s="95"/>
    </row>
    <row r="45" spans="2:10" ht="15" x14ac:dyDescent="0.2">
      <c r="B45" s="94"/>
      <c r="C45" s="114" t="s">
        <v>103</v>
      </c>
      <c r="J45" s="95"/>
    </row>
    <row r="46" spans="2:10" ht="15" customHeight="1" x14ac:dyDescent="0.2">
      <c r="B46" s="94"/>
      <c r="C46" s="150" t="s">
        <v>112</v>
      </c>
      <c r="D46" s="150"/>
      <c r="E46" s="150"/>
      <c r="F46" s="150"/>
      <c r="G46" s="150"/>
      <c r="H46" s="150"/>
      <c r="I46" s="150"/>
      <c r="J46" s="95"/>
    </row>
    <row r="47" spans="2:10" x14ac:dyDescent="0.2">
      <c r="B47" s="94"/>
      <c r="C47" s="150"/>
      <c r="D47" s="150"/>
      <c r="E47" s="150"/>
      <c r="F47" s="150"/>
      <c r="G47" s="150"/>
      <c r="H47" s="150"/>
      <c r="I47" s="150"/>
      <c r="J47" s="95"/>
    </row>
    <row r="48" spans="2:10" ht="6.75" customHeight="1" x14ac:dyDescent="0.2">
      <c r="B48" s="94"/>
      <c r="J48" s="95"/>
    </row>
    <row r="49" spans="2:10" ht="12.75" customHeight="1" x14ac:dyDescent="0.2">
      <c r="B49" s="94"/>
      <c r="C49" s="138" t="s">
        <v>113</v>
      </c>
      <c r="D49" s="138"/>
      <c r="E49" s="138"/>
      <c r="F49" s="138"/>
      <c r="G49" s="138"/>
      <c r="H49" s="138"/>
      <c r="I49" s="138"/>
      <c r="J49" s="95"/>
    </row>
    <row r="50" spans="2:10" x14ac:dyDescent="0.2">
      <c r="B50" s="94"/>
      <c r="C50" s="138"/>
      <c r="D50" s="138"/>
      <c r="E50" s="138"/>
      <c r="F50" s="138"/>
      <c r="G50" s="138"/>
      <c r="H50" s="138"/>
      <c r="I50" s="138"/>
      <c r="J50" s="95"/>
    </row>
    <row r="51" spans="2:10" x14ac:dyDescent="0.2">
      <c r="B51" s="94"/>
      <c r="C51" s="138"/>
      <c r="D51" s="138"/>
      <c r="E51" s="138"/>
      <c r="F51" s="138"/>
      <c r="G51" s="138"/>
      <c r="H51" s="138"/>
      <c r="I51" s="138"/>
      <c r="J51" s="95"/>
    </row>
    <row r="52" spans="2:10" x14ac:dyDescent="0.2">
      <c r="B52" s="94"/>
      <c r="C52" s="138"/>
      <c r="D52" s="138"/>
      <c r="E52" s="138"/>
      <c r="F52" s="138"/>
      <c r="G52" s="138"/>
      <c r="H52" s="138"/>
      <c r="I52" s="138"/>
      <c r="J52" s="95"/>
    </row>
    <row r="53" spans="2:10" x14ac:dyDescent="0.2">
      <c r="B53" s="94"/>
      <c r="C53" s="138"/>
      <c r="D53" s="138"/>
      <c r="E53" s="138"/>
      <c r="F53" s="138"/>
      <c r="G53" s="138"/>
      <c r="H53" s="138"/>
      <c r="I53" s="138"/>
      <c r="J53" s="95"/>
    </row>
    <row r="54" spans="2:10" x14ac:dyDescent="0.2">
      <c r="B54" s="94"/>
      <c r="C54" s="138"/>
      <c r="D54" s="138"/>
      <c r="E54" s="138"/>
      <c r="F54" s="138"/>
      <c r="G54" s="138"/>
      <c r="H54" s="138"/>
      <c r="I54" s="138"/>
      <c r="J54" s="95"/>
    </row>
    <row r="55" spans="2:10" x14ac:dyDescent="0.2">
      <c r="B55" s="94"/>
      <c r="C55" s="138"/>
      <c r="D55" s="138"/>
      <c r="E55" s="138"/>
      <c r="F55" s="138"/>
      <c r="G55" s="138"/>
      <c r="H55" s="138"/>
      <c r="I55" s="138"/>
      <c r="J55" s="95"/>
    </row>
    <row r="56" spans="2:10" x14ac:dyDescent="0.2">
      <c r="B56" s="94"/>
      <c r="C56" s="138"/>
      <c r="D56" s="138"/>
      <c r="E56" s="138"/>
      <c r="F56" s="138"/>
      <c r="G56" s="138"/>
      <c r="H56" s="138"/>
      <c r="I56" s="138"/>
      <c r="J56" s="95"/>
    </row>
    <row r="57" spans="2:10" ht="13.5" thickBot="1" x14ac:dyDescent="0.25">
      <c r="B57" s="103"/>
      <c r="C57" s="104"/>
      <c r="D57" s="104"/>
      <c r="E57" s="104"/>
      <c r="F57" s="104"/>
      <c r="G57" s="104"/>
      <c r="H57" s="104"/>
      <c r="I57" s="104"/>
      <c r="J57" s="105"/>
    </row>
  </sheetData>
  <sheetProtection algorithmName="SHA-512" hashValue="2vAzcbVllXOVSX96yGB0FgIj20r3yPOElEM3Hm23SB1/8pkBjeRVYjZUhJNeH1thXNK6t2391AlVH9d0BBAJFw==" saltValue="eftkgKScVEiBK5Q5mP9GoQ==" spinCount="100000" sheet="1" objects="1" scenarios="1" selectLockedCells="1"/>
  <mergeCells count="28">
    <mergeCell ref="B10:D11"/>
    <mergeCell ref="G1:L1"/>
    <mergeCell ref="H3:J3"/>
    <mergeCell ref="H4:J4"/>
    <mergeCell ref="K3:L3"/>
    <mergeCell ref="K4:L4"/>
    <mergeCell ref="G6:L6"/>
    <mergeCell ref="H8:J8"/>
    <mergeCell ref="C37:I37"/>
    <mergeCell ref="D21:E21"/>
    <mergeCell ref="D22:E22"/>
    <mergeCell ref="D23:E23"/>
    <mergeCell ref="D24:E24"/>
    <mergeCell ref="D25:E25"/>
    <mergeCell ref="D26:E26"/>
    <mergeCell ref="H18:I18"/>
    <mergeCell ref="H19:I19"/>
    <mergeCell ref="H20:I20"/>
    <mergeCell ref="D30:E30"/>
    <mergeCell ref="D33:E33"/>
    <mergeCell ref="G26:H29"/>
    <mergeCell ref="C49:I56"/>
    <mergeCell ref="C38:D38"/>
    <mergeCell ref="C39:D39"/>
    <mergeCell ref="C41:D41"/>
    <mergeCell ref="C42:I42"/>
    <mergeCell ref="C43:D43"/>
    <mergeCell ref="C46:I47"/>
  </mergeCells>
  <conditionalFormatting sqref="G26:H29">
    <cfRule type="notContainsBlanks" dxfId="2" priority="4">
      <formula>LEN(TRIM(G26))&gt;0</formula>
    </cfRule>
  </conditionalFormatting>
  <conditionalFormatting sqref="G31:H33">
    <cfRule type="notContainsBlanks" dxfId="1" priority="3">
      <formula>LEN(TRIM(G31))&gt;0</formula>
    </cfRule>
  </conditionalFormatting>
  <dataValidations count="1">
    <dataValidation type="list" allowBlank="1" showInputMessage="1" showErrorMessage="1" sqref="D3 D7" xr:uid="{00000000-0002-0000-0000-000000000000}">
      <formula1>"Yes,No"</formula1>
    </dataValidation>
  </dataValidations>
  <hyperlinks>
    <hyperlink ref="H4" r:id="rId1" xr:uid="{00000000-0004-0000-0000-000000000000}"/>
    <hyperlink ref="H8" r:id="rId2" xr:uid="{00000000-0004-0000-0000-000001000000}"/>
  </hyperlinks>
  <pageMargins left="0.7" right="0.7" top="0.75" bottom="0.75" header="0.3" footer="0.3"/>
  <pageSetup scale="66" orientation="portrait" verticalDpi="0" r:id="rId3"/>
  <drawing r:id="rId4"/>
  <extLst>
    <ext xmlns:x14="http://schemas.microsoft.com/office/spreadsheetml/2009/9/main" uri="{78C0D931-6437-407d-A8EE-F0AAD7539E65}">
      <x14:conditionalFormattings>
        <x14:conditionalFormatting xmlns:xm="http://schemas.microsoft.com/office/excel/2006/main">
          <x14:cfRule type="expression" priority="7" id="{3F6F6902-1F1A-4AF1-A894-B721A385E7A4}">
            <xm:f>TODAY()&gt;'IRR and Subsidy Calculations'!$M$8</xm:f>
            <x14:dxf>
              <font>
                <color auto="1"/>
              </font>
              <fill>
                <patternFill>
                  <bgColor theme="1"/>
                </patternFill>
              </fill>
            </x14:dxf>
          </x14:cfRule>
          <xm:sqref>C37:I43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autoPageBreaks="0" fitToPage="1"/>
  </sheetPr>
  <dimension ref="A1:R333"/>
  <sheetViews>
    <sheetView showGridLines="0" showRowColHeaders="0" zoomScale="70" zoomScaleNormal="70" workbookViewId="0">
      <selection activeCell="K48" sqref="K48:Q48"/>
    </sheetView>
  </sheetViews>
  <sheetFormatPr defaultColWidth="7.42578125" defaultRowHeight="18" customHeight="1" x14ac:dyDescent="0.2"/>
  <cols>
    <col min="1" max="1" width="7.42578125" style="17"/>
    <col min="2" max="2" width="12.140625" style="18" customWidth="1"/>
    <col min="3" max="3" width="1.28515625" style="18" customWidth="1"/>
    <col min="4" max="4" width="1.85546875" style="18" customWidth="1"/>
    <col min="5" max="7" width="12.140625" style="18" customWidth="1"/>
    <col min="8" max="8" width="10.28515625" style="18" customWidth="1"/>
    <col min="9" max="9" width="9.140625" style="18" customWidth="1"/>
    <col min="10" max="10" width="10" style="18" customWidth="1"/>
    <col min="11" max="11" width="8.7109375" style="18" customWidth="1"/>
    <col min="12" max="12" width="9.7109375" style="18" customWidth="1"/>
    <col min="13" max="13" width="11.5703125" style="18" customWidth="1"/>
    <col min="14" max="14" width="0.7109375" style="18" customWidth="1"/>
    <col min="15" max="15" width="9.5703125" style="18" customWidth="1"/>
    <col min="16" max="16" width="9.85546875" style="18" customWidth="1"/>
    <col min="17" max="17" width="26.7109375" style="18" customWidth="1"/>
    <col min="18" max="18" width="179.42578125" style="20" customWidth="1"/>
    <col min="19" max="16384" width="7.42578125" style="20"/>
  </cols>
  <sheetData>
    <row r="1" spans="1:18" s="16" customFormat="1" ht="9.75" customHeight="1" x14ac:dyDescent="0.2">
      <c r="A1" s="15"/>
      <c r="B1" s="15"/>
      <c r="C1" s="15"/>
      <c r="D1" s="15"/>
      <c r="E1" s="15"/>
      <c r="F1" s="15"/>
      <c r="G1" s="15"/>
      <c r="H1" s="15"/>
      <c r="I1" s="15"/>
      <c r="J1" s="15"/>
      <c r="K1" s="15"/>
      <c r="L1" s="15"/>
      <c r="M1" s="15"/>
      <c r="N1" s="15"/>
      <c r="O1" s="15"/>
      <c r="P1" s="15"/>
      <c r="Q1" s="15"/>
      <c r="R1" s="15"/>
    </row>
    <row r="2" spans="1:18" ht="9.75" customHeight="1" x14ac:dyDescent="0.2">
      <c r="Q2" s="19"/>
      <c r="R2" s="17"/>
    </row>
    <row r="3" spans="1:18" ht="24" customHeight="1" x14ac:dyDescent="0.4">
      <c r="K3" s="21" t="s">
        <v>39</v>
      </c>
      <c r="M3" s="22"/>
      <c r="N3" s="22"/>
      <c r="O3" s="22"/>
      <c r="R3" s="17"/>
    </row>
    <row r="4" spans="1:18" ht="18" customHeight="1" x14ac:dyDescent="0.25">
      <c r="K4" s="328"/>
      <c r="L4" s="329"/>
      <c r="M4" s="329"/>
      <c r="O4" s="18" t="s">
        <v>45</v>
      </c>
      <c r="P4" s="18" t="str">
        <f>IF('ACC EFA Quote Tool'!G4="","",'ACC EFA Quote Tool'!G4)</f>
        <v>Penny Wamsley</v>
      </c>
      <c r="R4" s="17"/>
    </row>
    <row r="5" spans="1:18" ht="18" customHeight="1" x14ac:dyDescent="0.2">
      <c r="K5" s="23"/>
      <c r="O5" s="18" t="s">
        <v>8</v>
      </c>
      <c r="P5" s="18" t="str">
        <f>IF('ACC EFA Quote Tool'!K4="","",'ACC EFA Quote Tool'!K4)</f>
        <v>866-505-2795</v>
      </c>
      <c r="R5" s="24"/>
    </row>
    <row r="6" spans="1:18" ht="18" customHeight="1" x14ac:dyDescent="0.2">
      <c r="O6" s="18" t="s">
        <v>7</v>
      </c>
      <c r="P6" s="18" t="str">
        <f>IF('ACC EFA Quote Tool'!H4="","",'ACC EFA Quote Tool'!H4)</f>
        <v>pwamsley@leafnow.com</v>
      </c>
      <c r="R6" s="17"/>
    </row>
    <row r="7" spans="1:18" ht="18" customHeight="1" thickBot="1" x14ac:dyDescent="0.25">
      <c r="R7" s="17"/>
    </row>
    <row r="8" spans="1:18" ht="18" customHeight="1" thickTop="1" thickBot="1" x14ac:dyDescent="0.25">
      <c r="B8" s="182" t="s">
        <v>40</v>
      </c>
      <c r="C8" s="183"/>
      <c r="D8" s="183"/>
      <c r="E8" s="183"/>
      <c r="F8" s="183"/>
      <c r="G8" s="183"/>
      <c r="H8" s="183"/>
      <c r="I8" s="183"/>
      <c r="J8" s="183"/>
      <c r="K8" s="183"/>
      <c r="L8" s="183"/>
      <c r="M8" s="183"/>
      <c r="N8" s="183"/>
      <c r="O8" s="183"/>
      <c r="P8" s="183"/>
      <c r="Q8" s="184"/>
      <c r="R8" s="17"/>
    </row>
    <row r="9" spans="1:18" ht="27" customHeight="1" thickTop="1" thickBot="1" x14ac:dyDescent="0.3">
      <c r="B9" s="25" t="s">
        <v>41</v>
      </c>
      <c r="C9" s="330"/>
      <c r="D9" s="331"/>
      <c r="E9" s="331"/>
      <c r="F9" s="331"/>
      <c r="G9" s="331"/>
      <c r="H9" s="332"/>
      <c r="I9" s="25" t="s">
        <v>42</v>
      </c>
      <c r="J9" s="333"/>
      <c r="K9" s="334"/>
      <c r="L9" s="334"/>
      <c r="M9" s="334"/>
      <c r="N9" s="334"/>
      <c r="O9" s="334"/>
      <c r="P9" s="334"/>
      <c r="Q9" s="335"/>
      <c r="R9" s="17"/>
    </row>
    <row r="10" spans="1:18" ht="18" customHeight="1" x14ac:dyDescent="0.2">
      <c r="B10" s="227" t="s">
        <v>43</v>
      </c>
      <c r="C10" s="336"/>
      <c r="D10" s="337"/>
      <c r="E10" s="227" t="s">
        <v>44</v>
      </c>
      <c r="F10" s="336"/>
      <c r="G10" s="336"/>
      <c r="H10" s="337"/>
      <c r="I10" s="227" t="s">
        <v>45</v>
      </c>
      <c r="J10" s="338"/>
      <c r="K10" s="338"/>
      <c r="L10" s="338"/>
      <c r="M10" s="338"/>
      <c r="N10" s="339"/>
      <c r="O10" s="227" t="s">
        <v>17</v>
      </c>
      <c r="P10" s="338"/>
      <c r="Q10" s="339"/>
      <c r="R10" s="17"/>
    </row>
    <row r="11" spans="1:18" ht="7.5" customHeight="1" x14ac:dyDescent="0.2">
      <c r="B11" s="267"/>
      <c r="C11" s="268"/>
      <c r="D11" s="269"/>
      <c r="E11" s="284"/>
      <c r="F11" s="313"/>
      <c r="G11" s="313"/>
      <c r="H11" s="314"/>
      <c r="I11" s="318"/>
      <c r="J11" s="319"/>
      <c r="K11" s="319"/>
      <c r="L11" s="319"/>
      <c r="M11" s="319"/>
      <c r="N11" s="26"/>
      <c r="O11" s="321"/>
      <c r="P11" s="322"/>
      <c r="Q11" s="323"/>
      <c r="R11" s="17"/>
    </row>
    <row r="12" spans="1:18" ht="12.75" customHeight="1" thickBot="1" x14ac:dyDescent="0.25">
      <c r="B12" s="325"/>
      <c r="C12" s="326"/>
      <c r="D12" s="327"/>
      <c r="E12" s="315"/>
      <c r="F12" s="316"/>
      <c r="G12" s="316"/>
      <c r="H12" s="317"/>
      <c r="I12" s="320"/>
      <c r="J12" s="319"/>
      <c r="K12" s="319"/>
      <c r="L12" s="319"/>
      <c r="M12" s="319"/>
      <c r="N12" s="26"/>
      <c r="O12" s="324"/>
      <c r="P12" s="290"/>
      <c r="Q12" s="291"/>
      <c r="R12" s="17"/>
    </row>
    <row r="13" spans="1:18" ht="18" customHeight="1" thickTop="1" thickBot="1" x14ac:dyDescent="0.25">
      <c r="B13" s="231" t="s">
        <v>46</v>
      </c>
      <c r="C13" s="232"/>
      <c r="D13" s="232"/>
      <c r="E13" s="232"/>
      <c r="F13" s="232"/>
      <c r="G13" s="232"/>
      <c r="H13" s="232"/>
      <c r="I13" s="232"/>
      <c r="J13" s="232"/>
      <c r="K13" s="232"/>
      <c r="L13" s="232"/>
      <c r="M13" s="232"/>
      <c r="N13" s="232"/>
      <c r="O13" s="232"/>
      <c r="P13" s="232"/>
      <c r="Q13" s="234"/>
      <c r="R13" s="17"/>
    </row>
    <row r="14" spans="1:18" ht="18" customHeight="1" thickTop="1" thickBot="1" x14ac:dyDescent="0.25">
      <c r="B14" s="340"/>
      <c r="C14" s="341"/>
      <c r="D14" s="341"/>
      <c r="E14" s="341"/>
      <c r="F14" s="341"/>
      <c r="G14" s="341"/>
      <c r="H14" s="341"/>
      <c r="I14" s="341"/>
      <c r="J14" s="341"/>
      <c r="K14" s="341"/>
      <c r="L14" s="341"/>
      <c r="M14" s="341"/>
      <c r="N14" s="341"/>
      <c r="O14" s="341"/>
      <c r="P14" s="341"/>
      <c r="Q14" s="342"/>
      <c r="R14" s="17"/>
    </row>
    <row r="15" spans="1:18" ht="18" customHeight="1" thickBot="1" x14ac:dyDescent="0.25">
      <c r="A15" s="27">
        <v>2</v>
      </c>
      <c r="B15" s="307" t="s">
        <v>47</v>
      </c>
      <c r="C15" s="308"/>
      <c r="D15" s="307" t="s">
        <v>48</v>
      </c>
      <c r="E15" s="309"/>
      <c r="F15" s="308"/>
      <c r="G15" s="307" t="s">
        <v>49</v>
      </c>
      <c r="H15" s="308"/>
      <c r="I15" s="307" t="s">
        <v>50</v>
      </c>
      <c r="J15" s="310"/>
      <c r="K15" s="28"/>
      <c r="L15" s="28"/>
      <c r="M15" s="28"/>
      <c r="N15" s="28"/>
      <c r="O15" s="311" t="s">
        <v>51</v>
      </c>
      <c r="P15" s="312"/>
      <c r="Q15" s="29" t="s">
        <v>52</v>
      </c>
      <c r="R15" s="17"/>
    </row>
    <row r="16" spans="1:18" ht="30.75" customHeight="1" thickBot="1" x14ac:dyDescent="0.3">
      <c r="B16" s="296"/>
      <c r="C16" s="297"/>
      <c r="D16" s="296"/>
      <c r="E16" s="194"/>
      <c r="F16" s="297"/>
      <c r="G16" s="296"/>
      <c r="H16" s="297"/>
      <c r="I16" s="305"/>
      <c r="J16" s="306"/>
      <c r="K16" s="306"/>
      <c r="L16" s="306"/>
      <c r="M16" s="306"/>
      <c r="N16" s="30"/>
      <c r="O16" s="31" t="s">
        <v>53</v>
      </c>
      <c r="P16" s="32"/>
      <c r="Q16" s="33"/>
      <c r="R16" s="17"/>
    </row>
    <row r="17" spans="2:18" ht="30.75" customHeight="1" thickBot="1" x14ac:dyDescent="0.25">
      <c r="B17" s="296"/>
      <c r="C17" s="297"/>
      <c r="D17" s="296"/>
      <c r="E17" s="194"/>
      <c r="F17" s="297"/>
      <c r="G17" s="296"/>
      <c r="H17" s="297"/>
      <c r="I17" s="298"/>
      <c r="J17" s="300"/>
      <c r="K17" s="300"/>
      <c r="L17" s="300"/>
      <c r="M17" s="300"/>
      <c r="N17" s="300"/>
      <c r="O17" s="34" t="s">
        <v>53</v>
      </c>
      <c r="P17" s="32"/>
      <c r="Q17" s="35"/>
      <c r="R17" s="17"/>
    </row>
    <row r="18" spans="2:18" ht="34.5" customHeight="1" thickBot="1" x14ac:dyDescent="0.25">
      <c r="B18" s="296"/>
      <c r="C18" s="297"/>
      <c r="D18" s="296"/>
      <c r="E18" s="194"/>
      <c r="F18" s="297"/>
      <c r="G18" s="296"/>
      <c r="H18" s="297"/>
      <c r="I18" s="298"/>
      <c r="J18" s="299"/>
      <c r="K18" s="299"/>
      <c r="L18" s="299"/>
      <c r="M18" s="299"/>
      <c r="N18" s="300"/>
      <c r="O18" s="36" t="s">
        <v>53</v>
      </c>
      <c r="P18" s="36"/>
      <c r="Q18" s="37"/>
      <c r="R18" s="17"/>
    </row>
    <row r="19" spans="2:18" ht="18" customHeight="1" x14ac:dyDescent="0.2">
      <c r="B19" s="301"/>
      <c r="C19" s="301"/>
      <c r="D19" s="301"/>
      <c r="E19" s="301"/>
      <c r="F19" s="301"/>
      <c r="G19" s="301"/>
      <c r="H19" s="301"/>
      <c r="I19" s="301"/>
      <c r="J19" s="301"/>
      <c r="K19" s="301"/>
      <c r="L19" s="301"/>
      <c r="M19" s="301"/>
      <c r="N19" s="301"/>
      <c r="O19" s="302"/>
      <c r="P19" s="303"/>
      <c r="Q19" s="26" t="s">
        <v>54</v>
      </c>
      <c r="R19" s="17"/>
    </row>
    <row r="20" spans="2:18" ht="45" customHeight="1" thickBot="1" x14ac:dyDescent="0.25">
      <c r="B20" s="302"/>
      <c r="C20" s="302"/>
      <c r="D20" s="302"/>
      <c r="E20" s="302"/>
      <c r="F20" s="302"/>
      <c r="G20" s="302"/>
      <c r="H20" s="302"/>
      <c r="I20" s="302"/>
      <c r="J20" s="302"/>
      <c r="K20" s="302"/>
      <c r="L20" s="302"/>
      <c r="M20" s="302"/>
      <c r="N20" s="302"/>
      <c r="O20" s="302"/>
      <c r="P20" s="303"/>
      <c r="Q20" s="38">
        <f>'ACC EFA Quote Tool'!D5</f>
        <v>10000</v>
      </c>
      <c r="R20" s="17"/>
    </row>
    <row r="21" spans="2:18" ht="18" customHeight="1" thickBot="1" x14ac:dyDescent="0.25">
      <c r="B21" s="304"/>
      <c r="C21" s="304"/>
      <c r="D21" s="304"/>
      <c r="E21" s="304"/>
      <c r="F21" s="304"/>
      <c r="G21" s="304"/>
      <c r="H21" s="304"/>
      <c r="I21" s="304"/>
      <c r="J21" s="304"/>
      <c r="K21" s="304"/>
      <c r="L21" s="304"/>
      <c r="M21" s="304"/>
      <c r="N21" s="304"/>
      <c r="O21" s="304"/>
      <c r="P21" s="304"/>
      <c r="Q21" s="39"/>
      <c r="R21" s="17"/>
    </row>
    <row r="22" spans="2:18" ht="18" customHeight="1" thickTop="1" thickBot="1" x14ac:dyDescent="0.25">
      <c r="B22" s="182" t="s">
        <v>55</v>
      </c>
      <c r="C22" s="183"/>
      <c r="D22" s="183"/>
      <c r="E22" s="183"/>
      <c r="F22" s="183"/>
      <c r="G22" s="183"/>
      <c r="H22" s="183"/>
      <c r="I22" s="183"/>
      <c r="J22" s="183"/>
      <c r="K22" s="183"/>
      <c r="L22" s="183"/>
      <c r="M22" s="183"/>
      <c r="N22" s="183"/>
      <c r="O22" s="183"/>
      <c r="P22" s="183"/>
      <c r="Q22" s="184"/>
      <c r="R22" s="17"/>
    </row>
    <row r="23" spans="2:18" ht="18" customHeight="1" thickTop="1" x14ac:dyDescent="0.2">
      <c r="B23" s="267" t="s">
        <v>56</v>
      </c>
      <c r="C23" s="283"/>
      <c r="D23" s="267" t="s">
        <v>57</v>
      </c>
      <c r="E23" s="268"/>
      <c r="F23" s="268"/>
      <c r="G23" s="268"/>
      <c r="H23" s="268"/>
      <c r="I23" s="268"/>
      <c r="J23" s="268"/>
      <c r="K23" s="268"/>
      <c r="L23" s="269"/>
      <c r="M23" s="267" t="s">
        <v>58</v>
      </c>
      <c r="N23" s="268"/>
      <c r="O23" s="268"/>
      <c r="P23" s="268"/>
      <c r="Q23" s="286"/>
      <c r="R23" s="17"/>
    </row>
    <row r="24" spans="2:18" ht="18" customHeight="1" x14ac:dyDescent="0.2">
      <c r="B24" s="40"/>
      <c r="C24" s="41"/>
      <c r="D24" s="42"/>
      <c r="E24" s="43"/>
      <c r="F24" s="43"/>
      <c r="G24" s="43"/>
      <c r="H24" s="43"/>
      <c r="I24" s="43"/>
      <c r="J24" s="43"/>
      <c r="K24" s="43"/>
      <c r="L24" s="26"/>
      <c r="M24" s="42"/>
      <c r="N24" s="43"/>
      <c r="O24" s="43"/>
      <c r="P24" s="43"/>
      <c r="Q24" s="44"/>
      <c r="R24" s="17"/>
    </row>
    <row r="25" spans="2:18" ht="18" customHeight="1" thickBot="1" x14ac:dyDescent="0.25">
      <c r="B25" s="284"/>
      <c r="C25" s="287"/>
      <c r="D25" s="288"/>
      <c r="E25" s="289"/>
      <c r="F25" s="289"/>
      <c r="G25" s="45" t="s">
        <v>59</v>
      </c>
      <c r="H25" s="46" t="s">
        <v>53</v>
      </c>
      <c r="I25" s="46"/>
      <c r="J25" s="46"/>
      <c r="K25" s="290"/>
      <c r="L25" s="291"/>
      <c r="M25" s="292" t="s">
        <v>60</v>
      </c>
      <c r="N25" s="293"/>
      <c r="O25" s="47"/>
      <c r="P25" s="294"/>
      <c r="Q25" s="295"/>
      <c r="R25" s="17"/>
    </row>
    <row r="26" spans="2:18" ht="18" customHeight="1" thickTop="1" thickBot="1" x14ac:dyDescent="0.25">
      <c r="B26" s="182" t="s">
        <v>9</v>
      </c>
      <c r="C26" s="183"/>
      <c r="D26" s="183"/>
      <c r="E26" s="183"/>
      <c r="F26" s="183"/>
      <c r="G26" s="183"/>
      <c r="H26" s="183"/>
      <c r="I26" s="183"/>
      <c r="J26" s="183"/>
      <c r="K26" s="183"/>
      <c r="L26" s="183"/>
      <c r="M26" s="183"/>
      <c r="N26" s="183"/>
      <c r="O26" s="183"/>
      <c r="P26" s="183"/>
      <c r="Q26" s="184"/>
      <c r="R26" s="17"/>
    </row>
    <row r="27" spans="2:18" ht="18" customHeight="1" thickTop="1" x14ac:dyDescent="0.2">
      <c r="B27" s="267" t="s">
        <v>100</v>
      </c>
      <c r="C27" s="282"/>
      <c r="D27" s="282"/>
      <c r="E27" s="282"/>
      <c r="F27" s="282"/>
      <c r="G27" s="282"/>
      <c r="H27" s="282"/>
      <c r="I27" s="283"/>
      <c r="J27" s="267" t="s">
        <v>101</v>
      </c>
      <c r="K27" s="268"/>
      <c r="L27" s="268"/>
      <c r="M27" s="268"/>
      <c r="N27" s="268"/>
      <c r="O27" s="269"/>
      <c r="P27" s="42" t="s">
        <v>61</v>
      </c>
      <c r="Q27" s="44"/>
      <c r="R27" s="17"/>
    </row>
    <row r="28" spans="2:18" ht="18" customHeight="1" x14ac:dyDescent="0.2">
      <c r="B28" s="267" t="str">
        <f>IF('ACC EFA Quote Tool'!D21="","",'ACC EFA Quote Tool'!D21)</f>
        <v/>
      </c>
      <c r="C28" s="282"/>
      <c r="D28" s="282"/>
      <c r="E28" s="282"/>
      <c r="F28" s="282"/>
      <c r="G28" s="282"/>
      <c r="H28" s="282"/>
      <c r="I28" s="283"/>
      <c r="J28" s="267" t="str">
        <f>IF('ACC EFA Quote Tool'!D25="","",'ACC EFA Quote Tool'!D25)</f>
        <v/>
      </c>
      <c r="K28" s="268"/>
      <c r="L28" s="268"/>
      <c r="M28" s="268"/>
      <c r="N28" s="268"/>
      <c r="O28" s="269"/>
      <c r="P28" s="284" t="str">
        <f>IF('ACC EFA Quote Tool'!D26="","",'ACC EFA Quote Tool'!D26)</f>
        <v/>
      </c>
      <c r="Q28" s="285"/>
      <c r="R28" s="17"/>
    </row>
    <row r="29" spans="2:18" ht="0.75" customHeight="1" thickBot="1" x14ac:dyDescent="0.25">
      <c r="B29" s="25"/>
      <c r="C29" s="48"/>
      <c r="D29" s="48"/>
      <c r="E29" s="48"/>
      <c r="F29" s="48"/>
      <c r="G29" s="48"/>
      <c r="H29" s="48"/>
      <c r="I29" s="29"/>
      <c r="J29" s="214" t="s">
        <v>62</v>
      </c>
      <c r="K29" s="215"/>
      <c r="L29" s="215"/>
      <c r="M29" s="215"/>
      <c r="N29" s="215"/>
      <c r="O29" s="216"/>
      <c r="P29" s="25"/>
      <c r="Q29" s="49"/>
      <c r="R29" s="17"/>
    </row>
    <row r="30" spans="2:18" ht="39" customHeight="1" thickBot="1" x14ac:dyDescent="0.25">
      <c r="B30" s="273" t="s">
        <v>102</v>
      </c>
      <c r="C30" s="274"/>
      <c r="D30" s="275" t="str">
        <f>IF('ACC EFA Quote Tool'!D22="","",'ACC EFA Quote Tool'!D22)</f>
        <v/>
      </c>
      <c r="E30" s="276"/>
      <c r="F30" s="276"/>
      <c r="G30" s="276"/>
      <c r="H30" s="276"/>
      <c r="I30" s="276"/>
      <c r="J30" s="276"/>
      <c r="K30" s="277"/>
      <c r="L30" s="275"/>
      <c r="M30" s="275"/>
      <c r="N30" s="275"/>
      <c r="O30" s="275"/>
      <c r="P30" s="275"/>
      <c r="Q30" s="278"/>
      <c r="R30" s="17"/>
    </row>
    <row r="31" spans="2:18" ht="37.5" customHeight="1" thickBot="1" x14ac:dyDescent="0.25">
      <c r="B31" s="50" t="s">
        <v>63</v>
      </c>
      <c r="C31" s="194"/>
      <c r="D31" s="195"/>
      <c r="E31" s="195"/>
      <c r="F31" s="195"/>
      <c r="G31" s="199"/>
      <c r="H31" s="50" t="s">
        <v>64</v>
      </c>
      <c r="I31" s="279"/>
      <c r="J31" s="280"/>
      <c r="K31" s="281"/>
      <c r="L31" s="50" t="s">
        <v>65</v>
      </c>
      <c r="M31" s="194"/>
      <c r="N31" s="195"/>
      <c r="O31" s="195"/>
      <c r="P31" s="195"/>
      <c r="Q31" s="199"/>
      <c r="R31" s="17"/>
    </row>
    <row r="32" spans="2:18" ht="29.25" customHeight="1" x14ac:dyDescent="0.2">
      <c r="B32" s="51" t="s">
        <v>66</v>
      </c>
      <c r="C32" s="254" t="s">
        <v>67</v>
      </c>
      <c r="D32" s="255"/>
      <c r="E32" s="255"/>
      <c r="F32" s="256" t="s">
        <v>53</v>
      </c>
      <c r="G32" s="256"/>
      <c r="H32" s="256"/>
      <c r="I32" s="256"/>
      <c r="J32" s="256"/>
      <c r="K32" s="257"/>
      <c r="L32" s="257"/>
      <c r="M32" s="258"/>
      <c r="N32" s="242" t="s">
        <v>68</v>
      </c>
      <c r="O32" s="262"/>
      <c r="P32" s="262"/>
      <c r="Q32" s="263"/>
      <c r="R32" s="17"/>
    </row>
    <row r="33" spans="2:18" ht="18" customHeight="1" thickBot="1" x14ac:dyDescent="0.25">
      <c r="B33" s="52"/>
      <c r="C33" s="265" t="s">
        <v>53</v>
      </c>
      <c r="D33" s="266"/>
      <c r="E33" s="266"/>
      <c r="F33" s="259"/>
      <c r="G33" s="259"/>
      <c r="H33" s="259"/>
      <c r="I33" s="259"/>
      <c r="J33" s="259"/>
      <c r="K33" s="260"/>
      <c r="L33" s="260"/>
      <c r="M33" s="261"/>
      <c r="N33" s="53"/>
      <c r="O33" s="54"/>
      <c r="P33" s="54"/>
      <c r="Q33" s="264"/>
      <c r="R33" s="17"/>
    </row>
    <row r="34" spans="2:18" ht="24" hidden="1" customHeight="1" x14ac:dyDescent="0.2">
      <c r="B34" s="55"/>
      <c r="C34" s="56"/>
      <c r="D34" s="57"/>
      <c r="E34" s="57"/>
      <c r="F34" s="57"/>
      <c r="G34" s="57"/>
      <c r="H34" s="57"/>
      <c r="I34" s="57"/>
      <c r="J34" s="58"/>
      <c r="K34" s="267" t="s">
        <v>69</v>
      </c>
      <c r="L34" s="268"/>
      <c r="M34" s="269"/>
      <c r="N34" s="270"/>
      <c r="O34" s="271"/>
      <c r="P34" s="271"/>
      <c r="Q34" s="272"/>
      <c r="R34" s="17"/>
    </row>
    <row r="35" spans="2:18" ht="18" customHeight="1" thickTop="1" thickBot="1" x14ac:dyDescent="0.25">
      <c r="B35" s="231" t="s">
        <v>70</v>
      </c>
      <c r="C35" s="232"/>
      <c r="D35" s="232"/>
      <c r="E35" s="232"/>
      <c r="F35" s="233"/>
      <c r="G35" s="232"/>
      <c r="H35" s="232"/>
      <c r="I35" s="232"/>
      <c r="J35" s="232"/>
      <c r="K35" s="232"/>
      <c r="L35" s="232"/>
      <c r="M35" s="232"/>
      <c r="N35" s="232"/>
      <c r="O35" s="232"/>
      <c r="P35" s="232"/>
      <c r="Q35" s="234"/>
      <c r="R35" s="17"/>
    </row>
    <row r="36" spans="2:18" ht="27.75" customHeight="1" thickTop="1" thickBot="1" x14ac:dyDescent="0.25">
      <c r="B36" s="235" t="s">
        <v>71</v>
      </c>
      <c r="C36" s="236"/>
      <c r="D36" s="236"/>
      <c r="E36" s="236"/>
      <c r="F36" s="237"/>
      <c r="G36" s="237"/>
      <c r="H36" s="237"/>
      <c r="I36" s="238"/>
      <c r="J36" s="59" t="s">
        <v>72</v>
      </c>
      <c r="K36" s="239"/>
      <c r="L36" s="240"/>
      <c r="M36" s="240"/>
      <c r="N36" s="240"/>
      <c r="O36" s="240"/>
      <c r="P36" s="240"/>
      <c r="Q36" s="241"/>
      <c r="R36" s="17"/>
    </row>
    <row r="37" spans="2:18" ht="15.75" customHeight="1" x14ac:dyDescent="0.2">
      <c r="B37" s="242" t="s">
        <v>73</v>
      </c>
      <c r="C37" s="60"/>
      <c r="D37" s="229"/>
      <c r="E37" s="229"/>
      <c r="F37" s="229"/>
      <c r="G37" s="229"/>
      <c r="H37" s="229"/>
      <c r="I37" s="230"/>
      <c r="J37" s="242" t="s">
        <v>74</v>
      </c>
      <c r="K37" s="246"/>
      <c r="L37" s="249"/>
      <c r="M37" s="250"/>
      <c r="N37" s="250"/>
      <c r="O37" s="250"/>
      <c r="P37" s="250"/>
      <c r="Q37" s="251"/>
      <c r="R37" s="17"/>
    </row>
    <row r="38" spans="2:18" ht="12" customHeight="1" x14ac:dyDescent="0.2">
      <c r="B38" s="243"/>
      <c r="C38" s="61"/>
      <c r="D38" s="244"/>
      <c r="E38" s="244"/>
      <c r="F38" s="244"/>
      <c r="G38" s="244"/>
      <c r="H38" s="244"/>
      <c r="I38" s="245"/>
      <c r="J38" s="247"/>
      <c r="K38" s="248"/>
      <c r="L38" s="252"/>
      <c r="M38" s="252"/>
      <c r="N38" s="252"/>
      <c r="O38" s="252"/>
      <c r="P38" s="252"/>
      <c r="Q38" s="253"/>
      <c r="R38" s="17"/>
    </row>
    <row r="39" spans="2:18" ht="3" customHeight="1" thickBot="1" x14ac:dyDescent="0.25">
      <c r="B39" s="214" t="s">
        <v>75</v>
      </c>
      <c r="C39" s="215"/>
      <c r="D39" s="215"/>
      <c r="E39" s="215"/>
      <c r="F39" s="215"/>
      <c r="G39" s="215"/>
      <c r="H39" s="215"/>
      <c r="I39" s="216"/>
      <c r="J39" s="25"/>
      <c r="K39" s="48"/>
      <c r="L39" s="48"/>
      <c r="M39" s="48"/>
      <c r="N39" s="48"/>
      <c r="O39" s="48"/>
      <c r="P39" s="48"/>
      <c r="Q39" s="29"/>
      <c r="R39" s="17"/>
    </row>
    <row r="40" spans="2:18" ht="18" customHeight="1" thickBot="1" x14ac:dyDescent="0.25">
      <c r="B40" s="217"/>
      <c r="C40" s="218"/>
      <c r="D40" s="218"/>
      <c r="E40" s="218"/>
      <c r="F40" s="218"/>
      <c r="G40" s="218"/>
      <c r="H40" s="218"/>
      <c r="I40" s="218"/>
      <c r="J40" s="218"/>
      <c r="K40" s="218"/>
      <c r="L40" s="218"/>
      <c r="M40" s="218"/>
      <c r="N40" s="218"/>
      <c r="O40" s="218"/>
      <c r="P40" s="218"/>
      <c r="Q40" s="219"/>
      <c r="R40" s="17"/>
    </row>
    <row r="41" spans="2:18" ht="18" customHeight="1" x14ac:dyDescent="0.2">
      <c r="B41" s="220" t="s">
        <v>76</v>
      </c>
      <c r="C41" s="222"/>
      <c r="D41" s="223"/>
      <c r="E41" s="223"/>
      <c r="F41" s="223"/>
      <c r="G41" s="223"/>
      <c r="H41" s="223"/>
      <c r="I41" s="224"/>
      <c r="J41" s="227" t="s">
        <v>77</v>
      </c>
      <c r="K41" s="229"/>
      <c r="L41" s="229"/>
      <c r="M41" s="229"/>
      <c r="N41" s="229"/>
      <c r="O41" s="229"/>
      <c r="P41" s="229"/>
      <c r="Q41" s="230"/>
      <c r="R41" s="17"/>
    </row>
    <row r="42" spans="2:18" ht="12.75" customHeight="1" thickBot="1" x14ac:dyDescent="0.25">
      <c r="B42" s="221"/>
      <c r="C42" s="225"/>
      <c r="D42" s="225"/>
      <c r="E42" s="225"/>
      <c r="F42" s="225"/>
      <c r="G42" s="225"/>
      <c r="H42" s="225"/>
      <c r="I42" s="226"/>
      <c r="J42" s="228"/>
      <c r="K42" s="225"/>
      <c r="L42" s="225"/>
      <c r="M42" s="225"/>
      <c r="N42" s="225"/>
      <c r="O42" s="225"/>
      <c r="P42" s="225"/>
      <c r="Q42" s="226"/>
      <c r="R42" s="17"/>
    </row>
    <row r="43" spans="2:18" ht="26.25" customHeight="1" thickBot="1" x14ac:dyDescent="0.25">
      <c r="B43" s="62" t="s">
        <v>72</v>
      </c>
      <c r="C43" s="63"/>
      <c r="D43" s="63"/>
      <c r="E43" s="200"/>
      <c r="F43" s="201"/>
      <c r="G43" s="201"/>
      <c r="H43" s="201"/>
      <c r="I43" s="202"/>
      <c r="J43" s="62" t="s">
        <v>45</v>
      </c>
      <c r="K43" s="200"/>
      <c r="L43" s="203"/>
      <c r="M43" s="203"/>
      <c r="N43" s="203"/>
      <c r="O43" s="203"/>
      <c r="P43" s="203"/>
      <c r="Q43" s="204"/>
      <c r="R43" s="17"/>
    </row>
    <row r="44" spans="2:18" ht="18" customHeight="1" thickTop="1" thickBot="1" x14ac:dyDescent="0.25">
      <c r="B44" s="182" t="s">
        <v>78</v>
      </c>
      <c r="C44" s="183"/>
      <c r="D44" s="183"/>
      <c r="E44" s="183"/>
      <c r="F44" s="183"/>
      <c r="G44" s="183"/>
      <c r="H44" s="183"/>
      <c r="I44" s="183"/>
      <c r="J44" s="183"/>
      <c r="K44" s="183"/>
      <c r="L44" s="183"/>
      <c r="M44" s="183"/>
      <c r="N44" s="183"/>
      <c r="O44" s="183"/>
      <c r="P44" s="183"/>
      <c r="Q44" s="184"/>
      <c r="R44" s="17"/>
    </row>
    <row r="45" spans="2:18" ht="18" customHeight="1" thickTop="1" x14ac:dyDescent="0.2">
      <c r="B45" s="205" t="s">
        <v>6</v>
      </c>
      <c r="C45" s="207" t="str">
        <f>IF('ACC EFA Quote Tool'!D24="","",'ACC EFA Quote Tool'!D24)</f>
        <v/>
      </c>
      <c r="D45" s="208"/>
      <c r="E45" s="208"/>
      <c r="F45" s="208"/>
      <c r="G45" s="208"/>
      <c r="H45" s="208"/>
      <c r="I45" s="209"/>
      <c r="J45" s="205" t="s">
        <v>6</v>
      </c>
      <c r="K45" s="207"/>
      <c r="L45" s="212"/>
      <c r="M45" s="212"/>
      <c r="N45" s="212"/>
      <c r="O45" s="212"/>
      <c r="P45" s="212"/>
      <c r="Q45" s="213"/>
      <c r="R45" s="17"/>
    </row>
    <row r="46" spans="2:18" ht="11.25" customHeight="1" thickBot="1" x14ac:dyDescent="0.25">
      <c r="B46" s="206"/>
      <c r="C46" s="210"/>
      <c r="D46" s="210"/>
      <c r="E46" s="210"/>
      <c r="F46" s="210"/>
      <c r="G46" s="210"/>
      <c r="H46" s="210"/>
      <c r="I46" s="211"/>
      <c r="J46" s="206"/>
      <c r="K46" s="210"/>
      <c r="L46" s="210"/>
      <c r="M46" s="210"/>
      <c r="N46" s="210"/>
      <c r="O46" s="210"/>
      <c r="P46" s="210"/>
      <c r="Q46" s="211"/>
      <c r="R46" s="17"/>
    </row>
    <row r="47" spans="2:18" ht="27.75" customHeight="1" thickBot="1" x14ac:dyDescent="0.25">
      <c r="B47" s="64" t="s">
        <v>79</v>
      </c>
      <c r="C47" s="194"/>
      <c r="D47" s="195"/>
      <c r="E47" s="195"/>
      <c r="F47" s="196"/>
      <c r="G47" s="65" t="s">
        <v>80</v>
      </c>
      <c r="H47" s="195"/>
      <c r="I47" s="196"/>
      <c r="J47" s="64" t="s">
        <v>79</v>
      </c>
      <c r="K47" s="194"/>
      <c r="L47" s="194"/>
      <c r="M47" s="194"/>
      <c r="N47" s="65"/>
      <c r="O47" s="66" t="s">
        <v>80</v>
      </c>
      <c r="P47" s="195"/>
      <c r="Q47" s="196"/>
      <c r="R47" s="17"/>
    </row>
    <row r="48" spans="2:18" ht="28.5" customHeight="1" thickBot="1" x14ac:dyDescent="0.25">
      <c r="B48" s="197" t="s">
        <v>81</v>
      </c>
      <c r="C48" s="198"/>
      <c r="D48" s="194"/>
      <c r="E48" s="195"/>
      <c r="F48" s="195"/>
      <c r="G48" s="195"/>
      <c r="H48" s="195"/>
      <c r="I48" s="199"/>
      <c r="J48" s="64" t="s">
        <v>82</v>
      </c>
      <c r="K48" s="194"/>
      <c r="L48" s="195"/>
      <c r="M48" s="195"/>
      <c r="N48" s="195"/>
      <c r="O48" s="195"/>
      <c r="P48" s="195"/>
      <c r="Q48" s="199"/>
      <c r="R48" s="17"/>
    </row>
    <row r="49" spans="2:18" ht="33" customHeight="1" thickBot="1" x14ac:dyDescent="0.25">
      <c r="B49" s="67" t="s">
        <v>83</v>
      </c>
      <c r="C49" s="68"/>
      <c r="D49" s="69"/>
      <c r="E49" s="179"/>
      <c r="F49" s="180"/>
      <c r="G49" s="180"/>
      <c r="H49" s="180"/>
      <c r="I49" s="181"/>
      <c r="J49" s="67" t="s">
        <v>83</v>
      </c>
      <c r="K49" s="179"/>
      <c r="L49" s="180"/>
      <c r="M49" s="180"/>
      <c r="N49" s="180"/>
      <c r="O49" s="180"/>
      <c r="P49" s="180"/>
      <c r="Q49" s="181"/>
      <c r="R49" s="17"/>
    </row>
    <row r="50" spans="2:18" ht="18" customHeight="1" thickTop="1" thickBot="1" x14ac:dyDescent="0.25">
      <c r="B50" s="182" t="s">
        <v>84</v>
      </c>
      <c r="C50" s="183"/>
      <c r="D50" s="183"/>
      <c r="E50" s="183"/>
      <c r="F50" s="183"/>
      <c r="G50" s="183"/>
      <c r="H50" s="183"/>
      <c r="I50" s="183"/>
      <c r="J50" s="183"/>
      <c r="K50" s="183"/>
      <c r="L50" s="183"/>
      <c r="M50" s="183"/>
      <c r="N50" s="183"/>
      <c r="O50" s="183"/>
      <c r="P50" s="183"/>
      <c r="Q50" s="184"/>
      <c r="R50" s="17"/>
    </row>
    <row r="51" spans="2:18" ht="47.25" customHeight="1" thickTop="1" thickBot="1" x14ac:dyDescent="0.25">
      <c r="B51" s="185" t="s">
        <v>85</v>
      </c>
      <c r="C51" s="186"/>
      <c r="D51" s="186"/>
      <c r="E51" s="186"/>
      <c r="F51" s="186"/>
      <c r="G51" s="186"/>
      <c r="H51" s="186"/>
      <c r="I51" s="186"/>
      <c r="J51" s="186"/>
      <c r="K51" s="186"/>
      <c r="L51" s="186"/>
      <c r="M51" s="186"/>
      <c r="N51" s="186"/>
      <c r="O51" s="186"/>
      <c r="P51" s="186"/>
      <c r="Q51" s="187"/>
      <c r="R51" s="17"/>
    </row>
    <row r="52" spans="2:18" ht="18" customHeight="1" x14ac:dyDescent="0.2">
      <c r="B52" s="188" t="s">
        <v>86</v>
      </c>
      <c r="C52" s="189"/>
      <c r="D52" s="189"/>
      <c r="E52" s="189"/>
      <c r="F52" s="189"/>
      <c r="G52" s="189"/>
      <c r="H52" s="189"/>
      <c r="I52" s="190"/>
      <c r="J52" s="191" t="s">
        <v>86</v>
      </c>
      <c r="K52" s="192"/>
      <c r="L52" s="192"/>
      <c r="M52" s="192"/>
      <c r="N52" s="192"/>
      <c r="O52" s="192"/>
      <c r="P52" s="192"/>
      <c r="Q52" s="193"/>
      <c r="R52" s="17"/>
    </row>
    <row r="53" spans="2:18" ht="18" customHeight="1" thickBot="1" x14ac:dyDescent="0.25">
      <c r="B53" s="168" t="s">
        <v>87</v>
      </c>
      <c r="C53" s="169"/>
      <c r="D53" s="169"/>
      <c r="E53" s="169"/>
      <c r="F53" s="169"/>
      <c r="G53" s="169"/>
      <c r="H53" s="169"/>
      <c r="I53" s="170"/>
      <c r="J53" s="171" t="s">
        <v>87</v>
      </c>
      <c r="K53" s="169"/>
      <c r="L53" s="169"/>
      <c r="M53" s="169"/>
      <c r="N53" s="169"/>
      <c r="O53" s="169"/>
      <c r="P53" s="169"/>
      <c r="Q53" s="172"/>
      <c r="R53" s="17"/>
    </row>
    <row r="54" spans="2:18" ht="18" customHeight="1" thickTop="1" thickBot="1" x14ac:dyDescent="0.25">
      <c r="B54" s="173" t="s">
        <v>88</v>
      </c>
      <c r="C54" s="174"/>
      <c r="D54" s="174"/>
      <c r="E54" s="174"/>
      <c r="F54" s="174"/>
      <c r="G54" s="174"/>
      <c r="H54" s="174"/>
      <c r="I54" s="174"/>
      <c r="J54" s="174"/>
      <c r="K54" s="174"/>
      <c r="L54" s="174"/>
      <c r="M54" s="174"/>
      <c r="N54" s="174"/>
      <c r="O54" s="174"/>
      <c r="P54" s="174"/>
      <c r="Q54" s="175"/>
      <c r="R54" s="17"/>
    </row>
    <row r="55" spans="2:18" ht="69.75" customHeight="1" thickTop="1" thickBot="1" x14ac:dyDescent="0.25">
      <c r="B55" s="176" t="s">
        <v>89</v>
      </c>
      <c r="C55" s="177"/>
      <c r="D55" s="177"/>
      <c r="E55" s="177"/>
      <c r="F55" s="177"/>
      <c r="G55" s="177"/>
      <c r="H55" s="177"/>
      <c r="I55" s="177"/>
      <c r="J55" s="177"/>
      <c r="K55" s="177"/>
      <c r="L55" s="177"/>
      <c r="M55" s="177"/>
      <c r="N55" s="177"/>
      <c r="O55" s="177"/>
      <c r="P55" s="177"/>
      <c r="Q55" s="178"/>
      <c r="R55" s="17"/>
    </row>
    <row r="56" spans="2:18" ht="21.75" customHeight="1" x14ac:dyDescent="0.2">
      <c r="B56" s="70"/>
      <c r="C56" s="70"/>
      <c r="D56" s="70"/>
      <c r="E56" s="70"/>
      <c r="F56" s="70"/>
      <c r="G56" s="70"/>
      <c r="H56" s="70"/>
      <c r="I56" s="70"/>
      <c r="J56" s="70"/>
      <c r="K56" s="70"/>
      <c r="L56" s="70"/>
      <c r="M56" s="70"/>
      <c r="N56" s="70"/>
      <c r="O56" s="70"/>
      <c r="P56" s="70"/>
      <c r="Q56" s="70"/>
      <c r="R56" s="17"/>
    </row>
    <row r="57" spans="2:18" ht="18" customHeight="1" x14ac:dyDescent="0.3">
      <c r="G57" s="71"/>
      <c r="H57" s="72"/>
      <c r="I57" s="71"/>
      <c r="J57" s="71"/>
      <c r="Q57" s="73"/>
      <c r="R57" s="17"/>
    </row>
    <row r="58" spans="2:18" ht="18" customHeight="1" x14ac:dyDescent="0.3">
      <c r="G58" s="71"/>
      <c r="J58" s="74"/>
      <c r="K58" s="75"/>
      <c r="L58" s="75"/>
      <c r="R58" s="17"/>
    </row>
    <row r="59" spans="2:18" ht="18" customHeight="1" x14ac:dyDescent="0.2">
      <c r="R59" s="17"/>
    </row>
    <row r="60" spans="2:18" ht="18" customHeight="1" x14ac:dyDescent="0.2">
      <c r="R60" s="17"/>
    </row>
    <row r="61" spans="2:18" ht="18" customHeight="1" x14ac:dyDescent="0.2">
      <c r="R61" s="17"/>
    </row>
    <row r="62" spans="2:18" ht="18" customHeight="1" x14ac:dyDescent="0.2">
      <c r="R62" s="17"/>
    </row>
    <row r="63" spans="2:18" ht="18" customHeight="1" x14ac:dyDescent="0.2">
      <c r="R63" s="17"/>
    </row>
    <row r="64" spans="2:18" ht="18" customHeight="1" x14ac:dyDescent="0.2">
      <c r="R64" s="17"/>
    </row>
    <row r="65" spans="18:18" ht="18" customHeight="1" x14ac:dyDescent="0.2">
      <c r="R65" s="17"/>
    </row>
    <row r="66" spans="18:18" ht="18" customHeight="1" x14ac:dyDescent="0.2">
      <c r="R66" s="17"/>
    </row>
    <row r="67" spans="18:18" ht="18" customHeight="1" x14ac:dyDescent="0.2">
      <c r="R67" s="17"/>
    </row>
    <row r="68" spans="18:18" ht="18" customHeight="1" x14ac:dyDescent="0.2">
      <c r="R68" s="17"/>
    </row>
    <row r="69" spans="18:18" ht="18" customHeight="1" x14ac:dyDescent="0.2">
      <c r="R69" s="17"/>
    </row>
    <row r="70" spans="18:18" ht="18" customHeight="1" x14ac:dyDescent="0.2">
      <c r="R70" s="17"/>
    </row>
    <row r="71" spans="18:18" ht="18" customHeight="1" x14ac:dyDescent="0.2">
      <c r="R71" s="17"/>
    </row>
    <row r="72" spans="18:18" ht="18" customHeight="1" x14ac:dyDescent="0.2">
      <c r="R72" s="17"/>
    </row>
    <row r="73" spans="18:18" ht="18" customHeight="1" x14ac:dyDescent="0.2">
      <c r="R73" s="17"/>
    </row>
    <row r="74" spans="18:18" ht="18" customHeight="1" x14ac:dyDescent="0.2">
      <c r="R74" s="17"/>
    </row>
    <row r="75" spans="18:18" ht="18" customHeight="1" x14ac:dyDescent="0.2">
      <c r="R75" s="17"/>
    </row>
    <row r="76" spans="18:18" ht="18" customHeight="1" x14ac:dyDescent="0.2">
      <c r="R76" s="17"/>
    </row>
    <row r="77" spans="18:18" ht="18" customHeight="1" x14ac:dyDescent="0.2">
      <c r="R77" s="17"/>
    </row>
    <row r="78" spans="18:18" ht="18" customHeight="1" x14ac:dyDescent="0.2">
      <c r="R78" s="17"/>
    </row>
    <row r="79" spans="18:18" ht="18" customHeight="1" x14ac:dyDescent="0.2">
      <c r="R79" s="17"/>
    </row>
    <row r="80" spans="18:18" ht="18" customHeight="1" x14ac:dyDescent="0.2">
      <c r="R80" s="17"/>
    </row>
    <row r="81" spans="18:18" ht="18" customHeight="1" x14ac:dyDescent="0.2">
      <c r="R81" s="17"/>
    </row>
    <row r="82" spans="18:18" ht="18" customHeight="1" x14ac:dyDescent="0.2">
      <c r="R82" s="17"/>
    </row>
    <row r="83" spans="18:18" ht="18" customHeight="1" x14ac:dyDescent="0.2">
      <c r="R83" s="17"/>
    </row>
    <row r="84" spans="18:18" ht="18" customHeight="1" x14ac:dyDescent="0.2">
      <c r="R84" s="17"/>
    </row>
    <row r="85" spans="18:18" ht="18" customHeight="1" x14ac:dyDescent="0.2">
      <c r="R85" s="17"/>
    </row>
    <row r="86" spans="18:18" ht="18" customHeight="1" x14ac:dyDescent="0.2">
      <c r="R86" s="17"/>
    </row>
    <row r="87" spans="18:18" ht="18" customHeight="1" x14ac:dyDescent="0.2">
      <c r="R87" s="17"/>
    </row>
    <row r="88" spans="18:18" ht="18" customHeight="1" x14ac:dyDescent="0.2">
      <c r="R88" s="17"/>
    </row>
    <row r="89" spans="18:18" ht="18" customHeight="1" x14ac:dyDescent="0.2">
      <c r="R89" s="17"/>
    </row>
    <row r="90" spans="18:18" ht="18" customHeight="1" x14ac:dyDescent="0.2">
      <c r="R90" s="17"/>
    </row>
    <row r="91" spans="18:18" ht="18" customHeight="1" x14ac:dyDescent="0.2">
      <c r="R91" s="17"/>
    </row>
    <row r="92" spans="18:18" ht="18" customHeight="1" x14ac:dyDescent="0.2">
      <c r="R92" s="17"/>
    </row>
    <row r="93" spans="18:18" ht="18" customHeight="1" x14ac:dyDescent="0.2">
      <c r="R93" s="17"/>
    </row>
    <row r="94" spans="18:18" ht="18" customHeight="1" x14ac:dyDescent="0.2">
      <c r="R94" s="17"/>
    </row>
    <row r="95" spans="18:18" ht="18" customHeight="1" x14ac:dyDescent="0.2">
      <c r="R95" s="17"/>
    </row>
    <row r="96" spans="18:18" ht="18" customHeight="1" x14ac:dyDescent="0.2">
      <c r="R96" s="17"/>
    </row>
    <row r="97" spans="18:18" ht="18" customHeight="1" x14ac:dyDescent="0.2">
      <c r="R97" s="17"/>
    </row>
    <row r="98" spans="18:18" ht="18" customHeight="1" x14ac:dyDescent="0.2">
      <c r="R98" s="17"/>
    </row>
    <row r="99" spans="18:18" ht="18" customHeight="1" x14ac:dyDescent="0.2">
      <c r="R99" s="17"/>
    </row>
    <row r="100" spans="18:18" ht="18" customHeight="1" x14ac:dyDescent="0.2">
      <c r="R100" s="17"/>
    </row>
    <row r="101" spans="18:18" ht="18" customHeight="1" x14ac:dyDescent="0.2">
      <c r="R101" s="17"/>
    </row>
    <row r="102" spans="18:18" ht="18" customHeight="1" x14ac:dyDescent="0.2">
      <c r="R102" s="17"/>
    </row>
    <row r="103" spans="18:18" ht="18" customHeight="1" x14ac:dyDescent="0.2">
      <c r="R103" s="17"/>
    </row>
    <row r="104" spans="18:18" ht="18" customHeight="1" x14ac:dyDescent="0.2">
      <c r="R104" s="17"/>
    </row>
    <row r="105" spans="18:18" ht="18" customHeight="1" x14ac:dyDescent="0.2">
      <c r="R105" s="17"/>
    </row>
    <row r="106" spans="18:18" ht="18" customHeight="1" x14ac:dyDescent="0.2">
      <c r="R106" s="17"/>
    </row>
    <row r="107" spans="18:18" ht="18" customHeight="1" x14ac:dyDescent="0.2">
      <c r="R107" s="17"/>
    </row>
    <row r="108" spans="18:18" ht="18" customHeight="1" x14ac:dyDescent="0.2">
      <c r="R108" s="17"/>
    </row>
    <row r="109" spans="18:18" ht="18" customHeight="1" x14ac:dyDescent="0.2">
      <c r="R109" s="17"/>
    </row>
    <row r="110" spans="18:18" ht="18" customHeight="1" x14ac:dyDescent="0.2">
      <c r="R110" s="17"/>
    </row>
    <row r="111" spans="18:18" ht="18" customHeight="1" x14ac:dyDescent="0.2">
      <c r="R111" s="17"/>
    </row>
    <row r="112" spans="18:18" ht="18" customHeight="1" x14ac:dyDescent="0.2">
      <c r="R112" s="17"/>
    </row>
    <row r="113" spans="18:18" ht="18" customHeight="1" x14ac:dyDescent="0.2">
      <c r="R113" s="17"/>
    </row>
    <row r="114" spans="18:18" ht="18" customHeight="1" x14ac:dyDescent="0.2">
      <c r="R114" s="17"/>
    </row>
    <row r="115" spans="18:18" ht="18" customHeight="1" x14ac:dyDescent="0.2">
      <c r="R115" s="17"/>
    </row>
    <row r="116" spans="18:18" ht="18" customHeight="1" x14ac:dyDescent="0.2">
      <c r="R116" s="17"/>
    </row>
    <row r="117" spans="18:18" ht="18" customHeight="1" x14ac:dyDescent="0.2">
      <c r="R117" s="17"/>
    </row>
    <row r="118" spans="18:18" ht="18" customHeight="1" x14ac:dyDescent="0.2">
      <c r="R118" s="17"/>
    </row>
    <row r="119" spans="18:18" ht="18" customHeight="1" x14ac:dyDescent="0.2">
      <c r="R119" s="17"/>
    </row>
    <row r="120" spans="18:18" ht="18" customHeight="1" x14ac:dyDescent="0.2">
      <c r="R120" s="17"/>
    </row>
    <row r="121" spans="18:18" ht="18" customHeight="1" x14ac:dyDescent="0.2">
      <c r="R121" s="17"/>
    </row>
    <row r="122" spans="18:18" ht="18" customHeight="1" x14ac:dyDescent="0.2">
      <c r="R122" s="17"/>
    </row>
    <row r="123" spans="18:18" ht="18" customHeight="1" x14ac:dyDescent="0.2">
      <c r="R123" s="17"/>
    </row>
    <row r="124" spans="18:18" ht="18" customHeight="1" x14ac:dyDescent="0.2">
      <c r="R124" s="17"/>
    </row>
    <row r="125" spans="18:18" ht="18" customHeight="1" x14ac:dyDescent="0.2">
      <c r="R125" s="17"/>
    </row>
    <row r="126" spans="18:18" ht="18" customHeight="1" x14ac:dyDescent="0.2">
      <c r="R126" s="17"/>
    </row>
    <row r="127" spans="18:18" ht="18" customHeight="1" x14ac:dyDescent="0.2">
      <c r="R127" s="17"/>
    </row>
    <row r="128" spans="18:18" ht="18" customHeight="1" x14ac:dyDescent="0.2">
      <c r="R128" s="17"/>
    </row>
    <row r="129" spans="18:18" ht="18" customHeight="1" x14ac:dyDescent="0.2">
      <c r="R129" s="17"/>
    </row>
    <row r="130" spans="18:18" ht="18" customHeight="1" x14ac:dyDescent="0.2">
      <c r="R130" s="17"/>
    </row>
    <row r="131" spans="18:18" ht="18" customHeight="1" x14ac:dyDescent="0.2">
      <c r="R131" s="17"/>
    </row>
    <row r="132" spans="18:18" ht="18" customHeight="1" x14ac:dyDescent="0.2">
      <c r="R132" s="17"/>
    </row>
    <row r="133" spans="18:18" ht="18" customHeight="1" x14ac:dyDescent="0.2">
      <c r="R133" s="17"/>
    </row>
    <row r="134" spans="18:18" ht="18" customHeight="1" x14ac:dyDescent="0.2">
      <c r="R134" s="17"/>
    </row>
    <row r="135" spans="18:18" ht="18" customHeight="1" x14ac:dyDescent="0.2">
      <c r="R135" s="17"/>
    </row>
    <row r="136" spans="18:18" ht="18" customHeight="1" x14ac:dyDescent="0.2">
      <c r="R136" s="17"/>
    </row>
    <row r="137" spans="18:18" ht="18" customHeight="1" x14ac:dyDescent="0.2">
      <c r="R137" s="17"/>
    </row>
    <row r="138" spans="18:18" ht="18" customHeight="1" x14ac:dyDescent="0.2">
      <c r="R138" s="17"/>
    </row>
    <row r="139" spans="18:18" ht="18" customHeight="1" x14ac:dyDescent="0.2">
      <c r="R139" s="17"/>
    </row>
    <row r="140" spans="18:18" ht="18" customHeight="1" x14ac:dyDescent="0.2">
      <c r="R140" s="17"/>
    </row>
    <row r="141" spans="18:18" ht="18" customHeight="1" x14ac:dyDescent="0.2">
      <c r="R141" s="17"/>
    </row>
    <row r="142" spans="18:18" ht="18" customHeight="1" x14ac:dyDescent="0.2">
      <c r="R142" s="17"/>
    </row>
    <row r="143" spans="18:18" ht="18" customHeight="1" x14ac:dyDescent="0.2">
      <c r="R143" s="17"/>
    </row>
    <row r="144" spans="18:18" ht="18" customHeight="1" x14ac:dyDescent="0.2">
      <c r="R144" s="17"/>
    </row>
    <row r="145" spans="18:18" ht="18" customHeight="1" x14ac:dyDescent="0.2">
      <c r="R145" s="17"/>
    </row>
    <row r="146" spans="18:18" ht="18" customHeight="1" x14ac:dyDescent="0.2">
      <c r="R146" s="17"/>
    </row>
    <row r="147" spans="18:18" ht="18" customHeight="1" x14ac:dyDescent="0.2">
      <c r="R147" s="17"/>
    </row>
    <row r="148" spans="18:18" ht="18" customHeight="1" x14ac:dyDescent="0.2">
      <c r="R148" s="17"/>
    </row>
    <row r="149" spans="18:18" ht="18" customHeight="1" x14ac:dyDescent="0.2">
      <c r="R149" s="17"/>
    </row>
    <row r="150" spans="18:18" ht="18" customHeight="1" x14ac:dyDescent="0.2">
      <c r="R150" s="17"/>
    </row>
    <row r="151" spans="18:18" ht="18" customHeight="1" x14ac:dyDescent="0.2">
      <c r="R151" s="17"/>
    </row>
    <row r="152" spans="18:18" ht="18" customHeight="1" x14ac:dyDescent="0.2">
      <c r="R152" s="17"/>
    </row>
    <row r="153" spans="18:18" ht="18" customHeight="1" x14ac:dyDescent="0.2">
      <c r="R153" s="17"/>
    </row>
    <row r="154" spans="18:18" ht="18" customHeight="1" x14ac:dyDescent="0.2">
      <c r="R154" s="17"/>
    </row>
    <row r="155" spans="18:18" ht="18" customHeight="1" x14ac:dyDescent="0.2">
      <c r="R155" s="17"/>
    </row>
    <row r="156" spans="18:18" ht="18" customHeight="1" x14ac:dyDescent="0.2">
      <c r="R156" s="17"/>
    </row>
    <row r="157" spans="18:18" ht="18" customHeight="1" x14ac:dyDescent="0.2">
      <c r="R157" s="17"/>
    </row>
    <row r="158" spans="18:18" ht="18" customHeight="1" x14ac:dyDescent="0.2">
      <c r="R158" s="17"/>
    </row>
    <row r="159" spans="18:18" ht="18" customHeight="1" x14ac:dyDescent="0.2">
      <c r="R159" s="17"/>
    </row>
    <row r="160" spans="18:18" ht="18" customHeight="1" x14ac:dyDescent="0.2">
      <c r="R160" s="17"/>
    </row>
    <row r="161" spans="18:18" ht="18" customHeight="1" x14ac:dyDescent="0.2">
      <c r="R161" s="17"/>
    </row>
    <row r="162" spans="18:18" ht="18" customHeight="1" x14ac:dyDescent="0.2">
      <c r="R162" s="17"/>
    </row>
    <row r="163" spans="18:18" ht="18" customHeight="1" x14ac:dyDescent="0.2">
      <c r="R163" s="17"/>
    </row>
    <row r="164" spans="18:18" ht="18" customHeight="1" x14ac:dyDescent="0.2">
      <c r="R164" s="17"/>
    </row>
    <row r="165" spans="18:18" ht="18" customHeight="1" x14ac:dyDescent="0.2">
      <c r="R165" s="17"/>
    </row>
    <row r="166" spans="18:18" ht="18" customHeight="1" x14ac:dyDescent="0.2">
      <c r="R166" s="17"/>
    </row>
    <row r="167" spans="18:18" ht="18" customHeight="1" x14ac:dyDescent="0.2">
      <c r="R167" s="17"/>
    </row>
    <row r="168" spans="18:18" ht="18" customHeight="1" x14ac:dyDescent="0.2">
      <c r="R168" s="17"/>
    </row>
    <row r="169" spans="18:18" ht="18" customHeight="1" x14ac:dyDescent="0.2">
      <c r="R169" s="17"/>
    </row>
    <row r="170" spans="18:18" ht="18" customHeight="1" x14ac:dyDescent="0.2">
      <c r="R170" s="17"/>
    </row>
    <row r="171" spans="18:18" ht="18" customHeight="1" x14ac:dyDescent="0.2">
      <c r="R171" s="17"/>
    </row>
    <row r="172" spans="18:18" ht="18" customHeight="1" x14ac:dyDescent="0.2">
      <c r="R172" s="17"/>
    </row>
    <row r="173" spans="18:18" ht="18" customHeight="1" x14ac:dyDescent="0.2">
      <c r="R173" s="17"/>
    </row>
    <row r="174" spans="18:18" ht="18" customHeight="1" x14ac:dyDescent="0.2">
      <c r="R174" s="17"/>
    </row>
    <row r="175" spans="18:18" ht="18" customHeight="1" x14ac:dyDescent="0.2">
      <c r="R175" s="17"/>
    </row>
    <row r="176" spans="18:18" ht="18" customHeight="1" x14ac:dyDescent="0.2">
      <c r="R176" s="17"/>
    </row>
    <row r="177" spans="18:18" ht="18" customHeight="1" x14ac:dyDescent="0.2">
      <c r="R177" s="17"/>
    </row>
    <row r="178" spans="18:18" ht="18" customHeight="1" x14ac:dyDescent="0.2">
      <c r="R178" s="17"/>
    </row>
    <row r="179" spans="18:18" ht="18" customHeight="1" x14ac:dyDescent="0.2">
      <c r="R179" s="17"/>
    </row>
    <row r="180" spans="18:18" ht="18" customHeight="1" x14ac:dyDescent="0.2">
      <c r="R180" s="17"/>
    </row>
    <row r="181" spans="18:18" ht="18" customHeight="1" x14ac:dyDescent="0.2">
      <c r="R181" s="17"/>
    </row>
    <row r="182" spans="18:18" ht="18" customHeight="1" x14ac:dyDescent="0.2">
      <c r="R182" s="17"/>
    </row>
    <row r="183" spans="18:18" ht="18" customHeight="1" x14ac:dyDescent="0.2">
      <c r="R183" s="17"/>
    </row>
    <row r="184" spans="18:18" ht="18" customHeight="1" x14ac:dyDescent="0.2">
      <c r="R184" s="17"/>
    </row>
    <row r="185" spans="18:18" ht="18" customHeight="1" x14ac:dyDescent="0.2">
      <c r="R185" s="17"/>
    </row>
    <row r="186" spans="18:18" ht="18" customHeight="1" x14ac:dyDescent="0.2">
      <c r="R186" s="17"/>
    </row>
    <row r="187" spans="18:18" ht="18" customHeight="1" x14ac:dyDescent="0.2">
      <c r="R187" s="17"/>
    </row>
    <row r="188" spans="18:18" ht="18" customHeight="1" x14ac:dyDescent="0.2">
      <c r="R188" s="17"/>
    </row>
    <row r="189" spans="18:18" ht="18" customHeight="1" x14ac:dyDescent="0.2">
      <c r="R189" s="17"/>
    </row>
    <row r="190" spans="18:18" ht="18" customHeight="1" x14ac:dyDescent="0.2">
      <c r="R190" s="17"/>
    </row>
    <row r="191" spans="18:18" ht="18" customHeight="1" x14ac:dyDescent="0.2">
      <c r="R191" s="17"/>
    </row>
    <row r="192" spans="18:18" ht="18" customHeight="1" x14ac:dyDescent="0.2">
      <c r="R192" s="17"/>
    </row>
    <row r="193" spans="18:18" ht="18" customHeight="1" x14ac:dyDescent="0.2">
      <c r="R193" s="17"/>
    </row>
    <row r="194" spans="18:18" ht="18" customHeight="1" x14ac:dyDescent="0.2">
      <c r="R194" s="17"/>
    </row>
    <row r="195" spans="18:18" ht="18" customHeight="1" x14ac:dyDescent="0.2">
      <c r="R195" s="17"/>
    </row>
    <row r="196" spans="18:18" ht="18" customHeight="1" x14ac:dyDescent="0.2">
      <c r="R196" s="17"/>
    </row>
    <row r="197" spans="18:18" ht="18" customHeight="1" x14ac:dyDescent="0.2">
      <c r="R197" s="17"/>
    </row>
    <row r="198" spans="18:18" ht="18" customHeight="1" x14ac:dyDescent="0.2">
      <c r="R198" s="17"/>
    </row>
    <row r="199" spans="18:18" ht="18" customHeight="1" x14ac:dyDescent="0.2">
      <c r="R199" s="17"/>
    </row>
    <row r="200" spans="18:18" ht="18" customHeight="1" x14ac:dyDescent="0.2">
      <c r="R200" s="17"/>
    </row>
    <row r="201" spans="18:18" ht="18" customHeight="1" x14ac:dyDescent="0.2">
      <c r="R201" s="17"/>
    </row>
    <row r="202" spans="18:18" ht="18" customHeight="1" x14ac:dyDescent="0.2">
      <c r="R202" s="17"/>
    </row>
    <row r="203" spans="18:18" ht="18" customHeight="1" x14ac:dyDescent="0.2">
      <c r="R203" s="17"/>
    </row>
    <row r="204" spans="18:18" ht="18" customHeight="1" x14ac:dyDescent="0.2">
      <c r="R204" s="17"/>
    </row>
    <row r="205" spans="18:18" ht="18" customHeight="1" x14ac:dyDescent="0.2">
      <c r="R205" s="17"/>
    </row>
    <row r="206" spans="18:18" ht="18" customHeight="1" x14ac:dyDescent="0.2">
      <c r="R206" s="17"/>
    </row>
    <row r="207" spans="18:18" ht="18" customHeight="1" x14ac:dyDescent="0.2">
      <c r="R207" s="17"/>
    </row>
    <row r="208" spans="18:18" ht="18" customHeight="1" x14ac:dyDescent="0.2">
      <c r="R208" s="17"/>
    </row>
    <row r="209" spans="18:18" ht="18" customHeight="1" x14ac:dyDescent="0.2">
      <c r="R209" s="17"/>
    </row>
    <row r="210" spans="18:18" ht="18" customHeight="1" x14ac:dyDescent="0.2">
      <c r="R210" s="17"/>
    </row>
    <row r="211" spans="18:18" ht="18" customHeight="1" x14ac:dyDescent="0.2">
      <c r="R211" s="17"/>
    </row>
    <row r="212" spans="18:18" ht="18" customHeight="1" x14ac:dyDescent="0.2">
      <c r="R212" s="17"/>
    </row>
    <row r="213" spans="18:18" ht="18" customHeight="1" x14ac:dyDescent="0.2">
      <c r="R213" s="17"/>
    </row>
    <row r="214" spans="18:18" ht="18" customHeight="1" x14ac:dyDescent="0.2">
      <c r="R214" s="17"/>
    </row>
    <row r="215" spans="18:18" ht="18" customHeight="1" x14ac:dyDescent="0.2">
      <c r="R215" s="17"/>
    </row>
    <row r="216" spans="18:18" ht="18" customHeight="1" x14ac:dyDescent="0.2">
      <c r="R216" s="17"/>
    </row>
    <row r="217" spans="18:18" ht="18" customHeight="1" x14ac:dyDescent="0.2">
      <c r="R217" s="17"/>
    </row>
    <row r="218" spans="18:18" ht="18" customHeight="1" x14ac:dyDescent="0.2">
      <c r="R218" s="17"/>
    </row>
    <row r="219" spans="18:18" ht="18" customHeight="1" x14ac:dyDescent="0.2">
      <c r="R219" s="17"/>
    </row>
    <row r="220" spans="18:18" ht="18" customHeight="1" x14ac:dyDescent="0.2">
      <c r="R220" s="17"/>
    </row>
    <row r="221" spans="18:18" ht="18" customHeight="1" x14ac:dyDescent="0.2">
      <c r="R221" s="17"/>
    </row>
    <row r="222" spans="18:18" ht="18" customHeight="1" x14ac:dyDescent="0.2">
      <c r="R222" s="17"/>
    </row>
    <row r="223" spans="18:18" ht="18" customHeight="1" x14ac:dyDescent="0.2">
      <c r="R223" s="17"/>
    </row>
    <row r="224" spans="18:18" ht="18" customHeight="1" x14ac:dyDescent="0.2">
      <c r="R224" s="17"/>
    </row>
    <row r="225" spans="18:18" ht="18" customHeight="1" x14ac:dyDescent="0.2">
      <c r="R225" s="17"/>
    </row>
    <row r="226" spans="18:18" ht="18" customHeight="1" x14ac:dyDescent="0.2">
      <c r="R226" s="17"/>
    </row>
    <row r="227" spans="18:18" ht="18" customHeight="1" x14ac:dyDescent="0.2">
      <c r="R227" s="17"/>
    </row>
    <row r="228" spans="18:18" ht="18" customHeight="1" x14ac:dyDescent="0.2">
      <c r="R228" s="17"/>
    </row>
    <row r="229" spans="18:18" ht="18" customHeight="1" x14ac:dyDescent="0.2">
      <c r="R229" s="17"/>
    </row>
    <row r="230" spans="18:18" ht="18" customHeight="1" x14ac:dyDescent="0.2">
      <c r="R230" s="17"/>
    </row>
    <row r="231" spans="18:18" ht="18" customHeight="1" x14ac:dyDescent="0.2">
      <c r="R231" s="17"/>
    </row>
    <row r="232" spans="18:18" ht="18" customHeight="1" x14ac:dyDescent="0.2">
      <c r="R232" s="17"/>
    </row>
    <row r="233" spans="18:18" ht="18" customHeight="1" x14ac:dyDescent="0.2">
      <c r="R233" s="17"/>
    </row>
    <row r="234" spans="18:18" ht="18" customHeight="1" x14ac:dyDescent="0.2">
      <c r="R234" s="17"/>
    </row>
    <row r="235" spans="18:18" ht="18" customHeight="1" x14ac:dyDescent="0.2">
      <c r="R235" s="17"/>
    </row>
    <row r="236" spans="18:18" ht="18" customHeight="1" x14ac:dyDescent="0.2">
      <c r="R236" s="17"/>
    </row>
    <row r="237" spans="18:18" ht="18" customHeight="1" x14ac:dyDescent="0.2">
      <c r="R237" s="17"/>
    </row>
    <row r="238" spans="18:18" ht="18" customHeight="1" x14ac:dyDescent="0.2">
      <c r="R238" s="17"/>
    </row>
    <row r="239" spans="18:18" ht="18" customHeight="1" x14ac:dyDescent="0.2">
      <c r="R239" s="17"/>
    </row>
    <row r="240" spans="18:18" ht="18" customHeight="1" x14ac:dyDescent="0.2">
      <c r="R240" s="17"/>
    </row>
    <row r="241" spans="18:18" ht="18" customHeight="1" x14ac:dyDescent="0.2">
      <c r="R241" s="17"/>
    </row>
    <row r="242" spans="18:18" ht="18" customHeight="1" x14ac:dyDescent="0.2">
      <c r="R242" s="17"/>
    </row>
    <row r="243" spans="18:18" ht="18" customHeight="1" x14ac:dyDescent="0.2">
      <c r="R243" s="17"/>
    </row>
    <row r="244" spans="18:18" ht="18" customHeight="1" x14ac:dyDescent="0.2">
      <c r="R244" s="17"/>
    </row>
    <row r="245" spans="18:18" ht="18" customHeight="1" x14ac:dyDescent="0.2">
      <c r="R245" s="17"/>
    </row>
    <row r="246" spans="18:18" ht="18" customHeight="1" x14ac:dyDescent="0.2">
      <c r="R246" s="17"/>
    </row>
    <row r="247" spans="18:18" ht="18" customHeight="1" x14ac:dyDescent="0.2">
      <c r="R247" s="17"/>
    </row>
    <row r="248" spans="18:18" ht="18" customHeight="1" x14ac:dyDescent="0.2">
      <c r="R248" s="17"/>
    </row>
    <row r="249" spans="18:18" ht="18" customHeight="1" x14ac:dyDescent="0.2">
      <c r="R249" s="17"/>
    </row>
    <row r="250" spans="18:18" ht="18" customHeight="1" x14ac:dyDescent="0.2">
      <c r="R250" s="17"/>
    </row>
    <row r="251" spans="18:18" ht="18" customHeight="1" x14ac:dyDescent="0.2">
      <c r="R251" s="17"/>
    </row>
    <row r="252" spans="18:18" ht="18" customHeight="1" x14ac:dyDescent="0.2">
      <c r="R252" s="17"/>
    </row>
    <row r="253" spans="18:18" ht="18" customHeight="1" x14ac:dyDescent="0.2">
      <c r="R253" s="17"/>
    </row>
    <row r="254" spans="18:18" ht="18" customHeight="1" x14ac:dyDescent="0.2">
      <c r="R254" s="17"/>
    </row>
    <row r="255" spans="18:18" ht="18" customHeight="1" x14ac:dyDescent="0.2">
      <c r="R255" s="17"/>
    </row>
    <row r="256" spans="18:18" ht="18" customHeight="1" x14ac:dyDescent="0.2">
      <c r="R256" s="17"/>
    </row>
    <row r="257" spans="18:18" ht="18" customHeight="1" x14ac:dyDescent="0.2">
      <c r="R257" s="17"/>
    </row>
    <row r="258" spans="18:18" ht="18" customHeight="1" x14ac:dyDescent="0.2">
      <c r="R258" s="17"/>
    </row>
    <row r="259" spans="18:18" ht="18" customHeight="1" x14ac:dyDescent="0.2">
      <c r="R259" s="17"/>
    </row>
    <row r="260" spans="18:18" ht="18" customHeight="1" x14ac:dyDescent="0.2">
      <c r="R260" s="17"/>
    </row>
    <row r="261" spans="18:18" ht="18" customHeight="1" x14ac:dyDescent="0.2">
      <c r="R261" s="17"/>
    </row>
    <row r="262" spans="18:18" ht="18" customHeight="1" x14ac:dyDescent="0.2">
      <c r="R262" s="17"/>
    </row>
    <row r="263" spans="18:18" ht="18" customHeight="1" x14ac:dyDescent="0.2">
      <c r="R263" s="17"/>
    </row>
    <row r="264" spans="18:18" ht="18" customHeight="1" x14ac:dyDescent="0.2">
      <c r="R264" s="17"/>
    </row>
    <row r="265" spans="18:18" ht="18" customHeight="1" x14ac:dyDescent="0.2">
      <c r="R265" s="17"/>
    </row>
    <row r="266" spans="18:18" ht="18" customHeight="1" x14ac:dyDescent="0.2">
      <c r="R266" s="17"/>
    </row>
    <row r="267" spans="18:18" ht="18" customHeight="1" x14ac:dyDescent="0.2">
      <c r="R267" s="17"/>
    </row>
    <row r="268" spans="18:18" ht="18" customHeight="1" x14ac:dyDescent="0.2">
      <c r="R268" s="17"/>
    </row>
    <row r="269" spans="18:18" ht="18" customHeight="1" x14ac:dyDescent="0.2">
      <c r="R269" s="17"/>
    </row>
    <row r="270" spans="18:18" ht="18" customHeight="1" x14ac:dyDescent="0.2">
      <c r="R270" s="17"/>
    </row>
    <row r="271" spans="18:18" ht="18" customHeight="1" x14ac:dyDescent="0.2">
      <c r="R271" s="17"/>
    </row>
    <row r="272" spans="18:18" ht="18" customHeight="1" x14ac:dyDescent="0.2">
      <c r="R272" s="17"/>
    </row>
    <row r="273" spans="18:18" ht="18" customHeight="1" x14ac:dyDescent="0.2">
      <c r="R273" s="17"/>
    </row>
    <row r="274" spans="18:18" ht="18" customHeight="1" x14ac:dyDescent="0.2">
      <c r="R274" s="17"/>
    </row>
    <row r="275" spans="18:18" ht="18" customHeight="1" x14ac:dyDescent="0.2">
      <c r="R275" s="17"/>
    </row>
    <row r="276" spans="18:18" ht="18" customHeight="1" x14ac:dyDescent="0.2">
      <c r="R276" s="17"/>
    </row>
    <row r="277" spans="18:18" ht="18" customHeight="1" x14ac:dyDescent="0.2">
      <c r="R277" s="17"/>
    </row>
    <row r="278" spans="18:18" ht="18" customHeight="1" x14ac:dyDescent="0.2">
      <c r="R278" s="17"/>
    </row>
    <row r="279" spans="18:18" ht="18" customHeight="1" x14ac:dyDescent="0.2">
      <c r="R279" s="17"/>
    </row>
    <row r="280" spans="18:18" ht="18" customHeight="1" x14ac:dyDescent="0.2">
      <c r="R280" s="17"/>
    </row>
    <row r="281" spans="18:18" ht="18" customHeight="1" x14ac:dyDescent="0.2">
      <c r="R281" s="17"/>
    </row>
    <row r="282" spans="18:18" ht="18" customHeight="1" x14ac:dyDescent="0.2">
      <c r="R282" s="17"/>
    </row>
    <row r="283" spans="18:18" ht="18" customHeight="1" x14ac:dyDescent="0.2">
      <c r="R283" s="17"/>
    </row>
    <row r="284" spans="18:18" ht="18" customHeight="1" x14ac:dyDescent="0.2">
      <c r="R284" s="17"/>
    </row>
    <row r="285" spans="18:18" ht="18" customHeight="1" x14ac:dyDescent="0.2">
      <c r="R285" s="17"/>
    </row>
    <row r="286" spans="18:18" ht="18" customHeight="1" x14ac:dyDescent="0.2">
      <c r="R286" s="17"/>
    </row>
    <row r="287" spans="18:18" ht="18" customHeight="1" x14ac:dyDescent="0.2">
      <c r="R287" s="17"/>
    </row>
    <row r="288" spans="18:18" ht="18" customHeight="1" x14ac:dyDescent="0.2">
      <c r="R288" s="17"/>
    </row>
    <row r="289" spans="18:18" ht="18" customHeight="1" x14ac:dyDescent="0.2">
      <c r="R289" s="17"/>
    </row>
    <row r="290" spans="18:18" ht="18" customHeight="1" x14ac:dyDescent="0.2">
      <c r="R290" s="17"/>
    </row>
    <row r="291" spans="18:18" ht="18" customHeight="1" x14ac:dyDescent="0.2">
      <c r="R291" s="17"/>
    </row>
    <row r="292" spans="18:18" ht="18" customHeight="1" x14ac:dyDescent="0.2">
      <c r="R292" s="17"/>
    </row>
    <row r="293" spans="18:18" ht="18" customHeight="1" x14ac:dyDescent="0.2">
      <c r="R293" s="17"/>
    </row>
    <row r="294" spans="18:18" ht="18" customHeight="1" x14ac:dyDescent="0.2">
      <c r="R294" s="17"/>
    </row>
    <row r="295" spans="18:18" ht="18" customHeight="1" x14ac:dyDescent="0.2">
      <c r="R295" s="17"/>
    </row>
    <row r="296" spans="18:18" ht="18" customHeight="1" x14ac:dyDescent="0.2">
      <c r="R296" s="17"/>
    </row>
    <row r="297" spans="18:18" ht="18" customHeight="1" x14ac:dyDescent="0.2">
      <c r="R297" s="17"/>
    </row>
    <row r="298" spans="18:18" ht="18" customHeight="1" x14ac:dyDescent="0.2">
      <c r="R298" s="17"/>
    </row>
    <row r="299" spans="18:18" ht="18" customHeight="1" x14ac:dyDescent="0.2">
      <c r="R299" s="17"/>
    </row>
    <row r="300" spans="18:18" ht="18" customHeight="1" x14ac:dyDescent="0.2">
      <c r="R300" s="17"/>
    </row>
    <row r="301" spans="18:18" ht="18" customHeight="1" x14ac:dyDescent="0.2">
      <c r="R301" s="17"/>
    </row>
    <row r="302" spans="18:18" ht="18" customHeight="1" x14ac:dyDescent="0.2">
      <c r="R302" s="17"/>
    </row>
    <row r="303" spans="18:18" ht="18" customHeight="1" x14ac:dyDescent="0.2">
      <c r="R303" s="17"/>
    </row>
    <row r="304" spans="18:18" ht="18" customHeight="1" x14ac:dyDescent="0.2">
      <c r="R304" s="17"/>
    </row>
    <row r="305" spans="18:18" ht="18" customHeight="1" x14ac:dyDescent="0.2">
      <c r="R305" s="17"/>
    </row>
    <row r="306" spans="18:18" ht="18" customHeight="1" x14ac:dyDescent="0.2">
      <c r="R306" s="17"/>
    </row>
    <row r="307" spans="18:18" ht="18" customHeight="1" x14ac:dyDescent="0.2">
      <c r="R307" s="17"/>
    </row>
    <row r="308" spans="18:18" ht="18" customHeight="1" x14ac:dyDescent="0.2">
      <c r="R308" s="17"/>
    </row>
    <row r="309" spans="18:18" ht="18" customHeight="1" x14ac:dyDescent="0.2">
      <c r="R309" s="17"/>
    </row>
    <row r="310" spans="18:18" ht="18" customHeight="1" x14ac:dyDescent="0.2">
      <c r="R310" s="17"/>
    </row>
    <row r="311" spans="18:18" ht="18" customHeight="1" x14ac:dyDescent="0.2">
      <c r="R311" s="17"/>
    </row>
    <row r="312" spans="18:18" ht="18" customHeight="1" x14ac:dyDescent="0.2">
      <c r="R312" s="17"/>
    </row>
    <row r="313" spans="18:18" ht="18" customHeight="1" x14ac:dyDescent="0.2">
      <c r="R313" s="17"/>
    </row>
    <row r="314" spans="18:18" ht="18" customHeight="1" x14ac:dyDescent="0.2">
      <c r="R314" s="17"/>
    </row>
    <row r="315" spans="18:18" ht="18" customHeight="1" x14ac:dyDescent="0.2">
      <c r="R315" s="17"/>
    </row>
    <row r="316" spans="18:18" ht="18" customHeight="1" x14ac:dyDescent="0.2">
      <c r="R316" s="17"/>
    </row>
    <row r="317" spans="18:18" ht="18" customHeight="1" x14ac:dyDescent="0.2">
      <c r="R317" s="17"/>
    </row>
    <row r="318" spans="18:18" ht="18" customHeight="1" x14ac:dyDescent="0.2">
      <c r="R318" s="17"/>
    </row>
    <row r="319" spans="18:18" ht="18" customHeight="1" x14ac:dyDescent="0.2">
      <c r="R319" s="17"/>
    </row>
    <row r="320" spans="18:18" ht="18" customHeight="1" x14ac:dyDescent="0.2">
      <c r="R320" s="17"/>
    </row>
    <row r="321" spans="18:18" ht="18" customHeight="1" x14ac:dyDescent="0.2">
      <c r="R321" s="17"/>
    </row>
    <row r="322" spans="18:18" ht="18" customHeight="1" x14ac:dyDescent="0.2">
      <c r="R322" s="17"/>
    </row>
    <row r="323" spans="18:18" ht="18" customHeight="1" x14ac:dyDescent="0.2">
      <c r="R323" s="17"/>
    </row>
    <row r="324" spans="18:18" ht="18" customHeight="1" x14ac:dyDescent="0.2">
      <c r="R324" s="17"/>
    </row>
    <row r="325" spans="18:18" ht="18" customHeight="1" x14ac:dyDescent="0.2">
      <c r="R325" s="17"/>
    </row>
    <row r="326" spans="18:18" ht="18" customHeight="1" x14ac:dyDescent="0.2">
      <c r="R326" s="17"/>
    </row>
    <row r="327" spans="18:18" ht="18" customHeight="1" x14ac:dyDescent="0.2">
      <c r="R327" s="17"/>
    </row>
    <row r="328" spans="18:18" ht="18" customHeight="1" x14ac:dyDescent="0.2">
      <c r="R328" s="17"/>
    </row>
    <row r="329" spans="18:18" ht="18" customHeight="1" x14ac:dyDescent="0.2">
      <c r="R329" s="17"/>
    </row>
    <row r="330" spans="18:18" ht="18" customHeight="1" x14ac:dyDescent="0.2">
      <c r="R330" s="17"/>
    </row>
    <row r="331" spans="18:18" ht="18" customHeight="1" x14ac:dyDescent="0.2">
      <c r="R331" s="17"/>
    </row>
    <row r="332" spans="18:18" ht="18" customHeight="1" x14ac:dyDescent="0.2">
      <c r="R332" s="17"/>
    </row>
    <row r="333" spans="18:18" ht="18" customHeight="1" x14ac:dyDescent="0.2">
      <c r="R333" s="17"/>
    </row>
  </sheetData>
  <sheetProtection algorithmName="SHA-512" hashValue="glpPJHEfeq8nylEKQagZ90tI+YHZcCZ6m8Iox5Mf8xKH2l6P/DDF1yDDn+6ps4OG8skm/lP0en8/9/e6ATNLaQ==" saltValue="c1f7Pw+srT1hOnU1NoDr+g==" spinCount="100000" sheet="1" selectLockedCells="1"/>
  <mergeCells count="101">
    <mergeCell ref="K4:M4"/>
    <mergeCell ref="B8:Q8"/>
    <mergeCell ref="C9:H9"/>
    <mergeCell ref="J9:Q9"/>
    <mergeCell ref="B10:D10"/>
    <mergeCell ref="E10:H10"/>
    <mergeCell ref="I10:N10"/>
    <mergeCell ref="O10:Q10"/>
    <mergeCell ref="B14:Q14"/>
    <mergeCell ref="B15:C15"/>
    <mergeCell ref="D15:F15"/>
    <mergeCell ref="G15:H15"/>
    <mergeCell ref="I15:J15"/>
    <mergeCell ref="O15:P15"/>
    <mergeCell ref="B11:D11"/>
    <mergeCell ref="E11:H12"/>
    <mergeCell ref="I11:M12"/>
    <mergeCell ref="O11:Q12"/>
    <mergeCell ref="B12:D12"/>
    <mergeCell ref="B13:Q13"/>
    <mergeCell ref="B18:C18"/>
    <mergeCell ref="D18:F18"/>
    <mergeCell ref="G18:H18"/>
    <mergeCell ref="I18:N18"/>
    <mergeCell ref="B19:P20"/>
    <mergeCell ref="B21:P21"/>
    <mergeCell ref="B16:C16"/>
    <mergeCell ref="D16:F16"/>
    <mergeCell ref="G16:H16"/>
    <mergeCell ref="I16:M16"/>
    <mergeCell ref="B17:C17"/>
    <mergeCell ref="D17:F17"/>
    <mergeCell ref="G17:H17"/>
    <mergeCell ref="I17:N17"/>
    <mergeCell ref="B26:Q26"/>
    <mergeCell ref="B27:I27"/>
    <mergeCell ref="J27:O27"/>
    <mergeCell ref="B28:I28"/>
    <mergeCell ref="J28:O28"/>
    <mergeCell ref="P28:Q28"/>
    <mergeCell ref="B22:Q22"/>
    <mergeCell ref="B23:C23"/>
    <mergeCell ref="D23:L23"/>
    <mergeCell ref="M23:Q23"/>
    <mergeCell ref="B25:C25"/>
    <mergeCell ref="D25:F25"/>
    <mergeCell ref="K25:L25"/>
    <mergeCell ref="M25:N25"/>
    <mergeCell ref="P25:Q25"/>
    <mergeCell ref="C32:E32"/>
    <mergeCell ref="F32:M33"/>
    <mergeCell ref="N32:P32"/>
    <mergeCell ref="Q32:Q33"/>
    <mergeCell ref="C33:E33"/>
    <mergeCell ref="K34:M34"/>
    <mergeCell ref="N34:Q34"/>
    <mergeCell ref="J29:O29"/>
    <mergeCell ref="B30:C30"/>
    <mergeCell ref="D30:K30"/>
    <mergeCell ref="L30:Q30"/>
    <mergeCell ref="C31:G31"/>
    <mergeCell ref="I31:K31"/>
    <mergeCell ref="M31:Q31"/>
    <mergeCell ref="B39:I39"/>
    <mergeCell ref="B40:Q40"/>
    <mergeCell ref="B41:B42"/>
    <mergeCell ref="C41:I42"/>
    <mergeCell ref="J41:J42"/>
    <mergeCell ref="K41:Q42"/>
    <mergeCell ref="B35:Q35"/>
    <mergeCell ref="B36:E36"/>
    <mergeCell ref="F36:I36"/>
    <mergeCell ref="K36:Q36"/>
    <mergeCell ref="B37:B38"/>
    <mergeCell ref="D37:I38"/>
    <mergeCell ref="J37:K38"/>
    <mergeCell ref="L37:Q38"/>
    <mergeCell ref="C47:F47"/>
    <mergeCell ref="H47:I47"/>
    <mergeCell ref="K47:M47"/>
    <mergeCell ref="P47:Q47"/>
    <mergeCell ref="B48:C48"/>
    <mergeCell ref="D48:I48"/>
    <mergeCell ref="K48:Q48"/>
    <mergeCell ref="E43:I43"/>
    <mergeCell ref="K43:Q43"/>
    <mergeCell ref="B44:Q44"/>
    <mergeCell ref="B45:B46"/>
    <mergeCell ref="C45:I46"/>
    <mergeCell ref="J45:J46"/>
    <mergeCell ref="K45:Q46"/>
    <mergeCell ref="B53:I53"/>
    <mergeCell ref="J53:Q53"/>
    <mergeCell ref="B54:Q54"/>
    <mergeCell ref="B55:Q55"/>
    <mergeCell ref="E49:I49"/>
    <mergeCell ref="K49:Q49"/>
    <mergeCell ref="B50:Q50"/>
    <mergeCell ref="B51:Q51"/>
    <mergeCell ref="B52:I52"/>
    <mergeCell ref="J52:Q52"/>
  </mergeCells>
  <pageMargins left="0.25" right="0.24000000000000002" top="0.32" bottom="0.27" header="0.32" footer="0.19"/>
  <pageSetup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14</xdr:col>
                    <xdr:colOff>28575</xdr:colOff>
                    <xdr:row>15</xdr:row>
                    <xdr:rowOff>19050</xdr:rowOff>
                  </from>
                  <to>
                    <xdr:col>15</xdr:col>
                    <xdr:colOff>57150</xdr:colOff>
                    <xdr:row>15</xdr:row>
                    <xdr:rowOff>371475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15</xdr:col>
                    <xdr:colOff>38100</xdr:colOff>
                    <xdr:row>15</xdr:row>
                    <xdr:rowOff>38100</xdr:rowOff>
                  </from>
                  <to>
                    <xdr:col>16</xdr:col>
                    <xdr:colOff>104775</xdr:colOff>
                    <xdr:row>15</xdr:row>
                    <xdr:rowOff>361950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14</xdr:col>
                    <xdr:colOff>28575</xdr:colOff>
                    <xdr:row>16</xdr:row>
                    <xdr:rowOff>19050</xdr:rowOff>
                  </from>
                  <to>
                    <xdr:col>15</xdr:col>
                    <xdr:colOff>57150</xdr:colOff>
                    <xdr:row>16</xdr:row>
                    <xdr:rowOff>371475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14</xdr:col>
                    <xdr:colOff>28575</xdr:colOff>
                    <xdr:row>17</xdr:row>
                    <xdr:rowOff>19050</xdr:rowOff>
                  </from>
                  <to>
                    <xdr:col>15</xdr:col>
                    <xdr:colOff>57150</xdr:colOff>
                    <xdr:row>17</xdr:row>
                    <xdr:rowOff>371475</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15</xdr:col>
                    <xdr:colOff>38100</xdr:colOff>
                    <xdr:row>16</xdr:row>
                    <xdr:rowOff>38100</xdr:rowOff>
                  </from>
                  <to>
                    <xdr:col>16</xdr:col>
                    <xdr:colOff>104775</xdr:colOff>
                    <xdr:row>16</xdr:row>
                    <xdr:rowOff>361950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15</xdr:col>
                    <xdr:colOff>38100</xdr:colOff>
                    <xdr:row>17</xdr:row>
                    <xdr:rowOff>38100</xdr:rowOff>
                  </from>
                  <to>
                    <xdr:col>16</xdr:col>
                    <xdr:colOff>104775</xdr:colOff>
                    <xdr:row>17</xdr:row>
                    <xdr:rowOff>361950</xdr:rowOff>
                  </to>
                </anchor>
              </controlPr>
            </control>
          </mc:Choice>
        </mc:AlternateContent>
        <mc:AlternateContent xmlns:mc="http://schemas.openxmlformats.org/markup-compatibility/2006">
          <mc:Choice Requires="x14">
            <control shapeId="5129" r:id="rId10" name="Check Box 9">
              <controlPr locked="0" defaultSize="0" autoFill="0" autoLine="0" autoPict="0">
                <anchor moveWithCells="1">
                  <from>
                    <xdr:col>15</xdr:col>
                    <xdr:colOff>647700</xdr:colOff>
                    <xdr:row>31</xdr:row>
                    <xdr:rowOff>19050</xdr:rowOff>
                  </from>
                  <to>
                    <xdr:col>16</xdr:col>
                    <xdr:colOff>1038225</xdr:colOff>
                    <xdr:row>31</xdr:row>
                    <xdr:rowOff>247650</xdr:rowOff>
                  </to>
                </anchor>
              </controlPr>
            </control>
          </mc:Choice>
        </mc:AlternateContent>
        <mc:AlternateContent xmlns:mc="http://schemas.openxmlformats.org/markup-compatibility/2006">
          <mc:Choice Requires="x14">
            <control shapeId="5130" r:id="rId11" name="Check Box 10">
              <controlPr locked="0" defaultSize="0" autoFill="0" autoLine="0" autoPict="0">
                <anchor moveWithCells="1">
                  <from>
                    <xdr:col>15</xdr:col>
                    <xdr:colOff>647700</xdr:colOff>
                    <xdr:row>31</xdr:row>
                    <xdr:rowOff>285750</xdr:rowOff>
                  </from>
                  <to>
                    <xdr:col>16</xdr:col>
                    <xdr:colOff>1104900</xdr:colOff>
                    <xdr:row>32</xdr:row>
                    <xdr:rowOff>133350</xdr:rowOff>
                  </to>
                </anchor>
              </controlPr>
            </control>
          </mc:Choice>
        </mc:AlternateContent>
        <mc:AlternateContent xmlns:mc="http://schemas.openxmlformats.org/markup-compatibility/2006">
          <mc:Choice Requires="x14">
            <control shapeId="5131" r:id="rId12" name="Check Box 11">
              <controlPr locked="0" defaultSize="0" autoFill="0" autoLine="0" autoPict="0">
                <anchor moveWithCells="1">
                  <from>
                    <xdr:col>6</xdr:col>
                    <xdr:colOff>266700</xdr:colOff>
                    <xdr:row>31</xdr:row>
                    <xdr:rowOff>200025</xdr:rowOff>
                  </from>
                  <to>
                    <xdr:col>7</xdr:col>
                    <xdr:colOff>504825</xdr:colOff>
                    <xdr:row>32</xdr:row>
                    <xdr:rowOff>57150</xdr:rowOff>
                  </to>
                </anchor>
              </controlPr>
            </control>
          </mc:Choice>
        </mc:AlternateContent>
        <mc:AlternateContent xmlns:mc="http://schemas.openxmlformats.org/markup-compatibility/2006">
          <mc:Choice Requires="x14">
            <control shapeId="5132" r:id="rId13" name="Check Box 12">
              <controlPr locked="0" defaultSize="0" autoFill="0" autoLine="0" autoPict="0">
                <anchor moveWithCells="1">
                  <from>
                    <xdr:col>5</xdr:col>
                    <xdr:colOff>19050</xdr:colOff>
                    <xdr:row>31</xdr:row>
                    <xdr:rowOff>200025</xdr:rowOff>
                  </from>
                  <to>
                    <xdr:col>6</xdr:col>
                    <xdr:colOff>247650</xdr:colOff>
                    <xdr:row>32</xdr:row>
                    <xdr:rowOff>57150</xdr:rowOff>
                  </to>
                </anchor>
              </controlPr>
            </control>
          </mc:Choice>
        </mc:AlternateContent>
        <mc:AlternateContent xmlns:mc="http://schemas.openxmlformats.org/markup-compatibility/2006">
          <mc:Choice Requires="x14">
            <control shapeId="5133" r:id="rId14" name="Check Box 13">
              <controlPr locked="0" defaultSize="0" autoFill="0" autoLine="0" autoPict="0">
                <anchor moveWithCells="1">
                  <from>
                    <xdr:col>7</xdr:col>
                    <xdr:colOff>419100</xdr:colOff>
                    <xdr:row>31</xdr:row>
                    <xdr:rowOff>200025</xdr:rowOff>
                  </from>
                  <to>
                    <xdr:col>9</xdr:col>
                    <xdr:colOff>228600</xdr:colOff>
                    <xdr:row>32</xdr:row>
                    <xdr:rowOff>57150</xdr:rowOff>
                  </to>
                </anchor>
              </controlPr>
            </control>
          </mc:Choice>
        </mc:AlternateContent>
        <mc:AlternateContent xmlns:mc="http://schemas.openxmlformats.org/markup-compatibility/2006">
          <mc:Choice Requires="x14">
            <control shapeId="5134" r:id="rId15" name="Check Box 14">
              <controlPr locked="0" defaultSize="0" autoFill="0" autoLine="0" autoPict="0">
                <anchor moveWithCells="1">
                  <from>
                    <xdr:col>9</xdr:col>
                    <xdr:colOff>304800</xdr:colOff>
                    <xdr:row>31</xdr:row>
                    <xdr:rowOff>200025</xdr:rowOff>
                  </from>
                  <to>
                    <xdr:col>10</xdr:col>
                    <xdr:colOff>285750</xdr:colOff>
                    <xdr:row>32</xdr:row>
                    <xdr:rowOff>57150</xdr:rowOff>
                  </to>
                </anchor>
              </controlPr>
            </control>
          </mc:Choice>
        </mc:AlternateContent>
        <mc:AlternateContent xmlns:mc="http://schemas.openxmlformats.org/markup-compatibility/2006">
          <mc:Choice Requires="x14">
            <control shapeId="5135" r:id="rId16" name="Check Box 15">
              <controlPr locked="0" defaultSize="0" autoFill="0" autoLine="0" autoPict="0">
                <anchor moveWithCells="1">
                  <from>
                    <xdr:col>10</xdr:col>
                    <xdr:colOff>504825</xdr:colOff>
                    <xdr:row>31</xdr:row>
                    <xdr:rowOff>200025</xdr:rowOff>
                  </from>
                  <to>
                    <xdr:col>12</xdr:col>
                    <xdr:colOff>381000</xdr:colOff>
                    <xdr:row>32</xdr:row>
                    <xdr:rowOff>57150</xdr:rowOff>
                  </to>
                </anchor>
              </controlPr>
            </control>
          </mc:Choice>
        </mc:AlternateContent>
        <mc:AlternateContent xmlns:mc="http://schemas.openxmlformats.org/markup-compatibility/2006">
          <mc:Choice Requires="x14">
            <control shapeId="5136" r:id="rId17" name="Check Box 16">
              <controlPr locked="0" defaultSize="0" autoFill="0" autoLine="0" autoPict="0">
                <anchor moveWithCells="1">
                  <from>
                    <xdr:col>4</xdr:col>
                    <xdr:colOff>409575</xdr:colOff>
                    <xdr:row>24</xdr:row>
                    <xdr:rowOff>9525</xdr:rowOff>
                  </from>
                  <to>
                    <xdr:col>6</xdr:col>
                    <xdr:colOff>152400</xdr:colOff>
                    <xdr:row>25</xdr:row>
                    <xdr:rowOff>0</xdr:rowOff>
                  </to>
                </anchor>
              </controlPr>
            </control>
          </mc:Choice>
        </mc:AlternateContent>
        <mc:AlternateContent xmlns:mc="http://schemas.openxmlformats.org/markup-compatibility/2006">
          <mc:Choice Requires="x14">
            <control shapeId="5137" r:id="rId18" name="Check Box 17">
              <controlPr locked="0" defaultSize="0" autoFill="0" autoLine="0" autoPict="0">
                <anchor moveWithCells="1">
                  <from>
                    <xdr:col>7</xdr:col>
                    <xdr:colOff>561975</xdr:colOff>
                    <xdr:row>24</xdr:row>
                    <xdr:rowOff>9525</xdr:rowOff>
                  </from>
                  <to>
                    <xdr:col>9</xdr:col>
                    <xdr:colOff>628650</xdr:colOff>
                    <xdr:row>25</xdr:row>
                    <xdr:rowOff>0</xdr:rowOff>
                  </to>
                </anchor>
              </controlPr>
            </control>
          </mc:Choice>
        </mc:AlternateContent>
        <mc:AlternateContent xmlns:mc="http://schemas.openxmlformats.org/markup-compatibility/2006">
          <mc:Choice Requires="x14">
            <control shapeId="5138" r:id="rId19" name="Check Box 18">
              <controlPr locked="0" defaultSize="0" autoFill="0" autoLine="0" autoPict="0">
                <anchor moveWithCells="1">
                  <from>
                    <xdr:col>12</xdr:col>
                    <xdr:colOff>228600</xdr:colOff>
                    <xdr:row>23</xdr:row>
                    <xdr:rowOff>209550</xdr:rowOff>
                  </from>
                  <to>
                    <xdr:col>14</xdr:col>
                    <xdr:colOff>276225</xdr:colOff>
                    <xdr:row>24</xdr:row>
                    <xdr:rowOff>219075</xdr:rowOff>
                  </to>
                </anchor>
              </controlPr>
            </control>
          </mc:Choice>
        </mc:AlternateContent>
        <mc:AlternateContent xmlns:mc="http://schemas.openxmlformats.org/markup-compatibility/2006">
          <mc:Choice Requires="x14">
            <control shapeId="5139" r:id="rId20" name="Check Box 19">
              <controlPr locked="0" defaultSize="0" autoFill="0" autoLine="0" autoPict="0">
                <anchor moveWithCells="1">
                  <from>
                    <xdr:col>14</xdr:col>
                    <xdr:colOff>304800</xdr:colOff>
                    <xdr:row>23</xdr:row>
                    <xdr:rowOff>209550</xdr:rowOff>
                  </from>
                  <to>
                    <xdr:col>15</xdr:col>
                    <xdr:colOff>533400</xdr:colOff>
                    <xdr:row>24</xdr:row>
                    <xdr:rowOff>219075</xdr:rowOff>
                  </to>
                </anchor>
              </controlPr>
            </control>
          </mc:Choice>
        </mc:AlternateContent>
        <mc:AlternateContent xmlns:mc="http://schemas.openxmlformats.org/markup-compatibility/2006">
          <mc:Choice Requires="x14">
            <control shapeId="5140" r:id="rId21" name="Check Box 20">
              <controlPr locked="0" defaultSize="0" autoFill="0" autoLine="0" autoPict="0">
                <anchor moveWithCells="1">
                  <from>
                    <xdr:col>15</xdr:col>
                    <xdr:colOff>495300</xdr:colOff>
                    <xdr:row>23</xdr:row>
                    <xdr:rowOff>209550</xdr:rowOff>
                  </from>
                  <to>
                    <xdr:col>16</xdr:col>
                    <xdr:colOff>704850</xdr:colOff>
                    <xdr:row>24</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31"/>
  <sheetViews>
    <sheetView zoomScale="85" zoomScaleNormal="85" workbookViewId="0">
      <selection activeCell="M9" sqref="M9"/>
    </sheetView>
  </sheetViews>
  <sheetFormatPr defaultColWidth="9.140625" defaultRowHeight="15" x14ac:dyDescent="0.25"/>
  <cols>
    <col min="1" max="1" width="6.140625" style="2" customWidth="1"/>
    <col min="2" max="2" width="18.85546875" style="2" customWidth="1"/>
    <col min="3" max="4" width="12.5703125" style="2" bestFit="1" customWidth="1"/>
    <col min="5" max="9" width="13.85546875" style="2" bestFit="1" customWidth="1"/>
    <col min="10" max="10" width="3.140625" style="2" customWidth="1"/>
    <col min="11" max="11" width="6.28515625" style="2" customWidth="1"/>
    <col min="12" max="12" width="16.28515625" style="2" bestFit="1" customWidth="1"/>
    <col min="13" max="13" width="16" style="2" bestFit="1" customWidth="1"/>
    <col min="14" max="14" width="11.5703125" style="2" bestFit="1" customWidth="1"/>
    <col min="15" max="17" width="9.7109375" style="2" bestFit="1" customWidth="1"/>
    <col min="18" max="18" width="9.140625" style="2"/>
    <col min="19" max="19" width="5.5703125" style="2" customWidth="1"/>
    <col min="20" max="20" width="11.5703125" style="2" bestFit="1" customWidth="1"/>
    <col min="21" max="21" width="12.5703125" style="2" bestFit="1" customWidth="1"/>
    <col min="22" max="16384" width="9.140625" style="2"/>
  </cols>
  <sheetData>
    <row r="2" spans="3:14" x14ac:dyDescent="0.25">
      <c r="L2" s="108" t="s">
        <v>92</v>
      </c>
      <c r="M2" s="3">
        <f>IF('ACC EFA Quote Tool'!D5&lt;C5,"Call for Quote",IF('ACC EFA Quote Tool'!D5&gt;D6,"Call for Quote",'ACC EFA Quote Tool'!D5))</f>
        <v>10000</v>
      </c>
      <c r="N2" s="4"/>
    </row>
    <row r="3" spans="3:14" x14ac:dyDescent="0.25">
      <c r="C3" s="343" t="s">
        <v>30</v>
      </c>
      <c r="D3" s="343"/>
      <c r="E3" s="343"/>
      <c r="F3" s="343"/>
      <c r="G3" s="343"/>
      <c r="H3" s="343"/>
      <c r="I3" s="343"/>
      <c r="L3" s="121" t="s">
        <v>105</v>
      </c>
      <c r="M3" s="2" t="str">
        <f>IF(M4="No","1 Advance",IF(M4="Yes","90 days deferred","Error"))</f>
        <v>1 Advance</v>
      </c>
      <c r="N3" s="13" t="s">
        <v>111</v>
      </c>
    </row>
    <row r="4" spans="3:14" x14ac:dyDescent="0.25">
      <c r="C4" s="5" t="s">
        <v>31</v>
      </c>
      <c r="D4" s="5" t="s">
        <v>32</v>
      </c>
      <c r="E4" s="6">
        <v>12</v>
      </c>
      <c r="F4" s="6">
        <v>24</v>
      </c>
      <c r="G4" s="6">
        <v>36</v>
      </c>
      <c r="H4" s="6">
        <v>48</v>
      </c>
      <c r="I4" s="7">
        <v>60</v>
      </c>
      <c r="L4" s="121" t="s">
        <v>106</v>
      </c>
      <c r="M4" s="2" t="str">
        <f>'ACC EFA Quote Tool'!D3</f>
        <v>No</v>
      </c>
    </row>
    <row r="5" spans="3:14" x14ac:dyDescent="0.25">
      <c r="C5" s="8">
        <v>5000</v>
      </c>
      <c r="D5" s="8">
        <v>7499.99</v>
      </c>
      <c r="E5" s="116">
        <v>0.13</v>
      </c>
      <c r="F5" s="117">
        <v>0.1</v>
      </c>
      <c r="G5" s="118">
        <v>0.1</v>
      </c>
      <c r="H5" s="118">
        <v>0.1</v>
      </c>
      <c r="I5" s="118">
        <v>0.1</v>
      </c>
      <c r="L5" s="106" t="s">
        <v>90</v>
      </c>
      <c r="M5" s="2" t="str">
        <f>'ACC EFA Quote Tool'!D7</f>
        <v>No</v>
      </c>
    </row>
    <row r="6" spans="3:14" x14ac:dyDescent="0.25">
      <c r="C6" s="8">
        <v>7500</v>
      </c>
      <c r="D6" s="8">
        <v>499999.99</v>
      </c>
      <c r="E6" s="116">
        <v>7.5000000000000011E-2</v>
      </c>
      <c r="F6" s="117">
        <v>7.5000000000000011E-2</v>
      </c>
      <c r="G6" s="118">
        <v>7.5000000000000011E-2</v>
      </c>
      <c r="H6" s="118">
        <v>7.5000000000000011E-2</v>
      </c>
      <c r="I6" s="118">
        <v>7.5000000000000011E-2</v>
      </c>
    </row>
    <row r="7" spans="3:14" x14ac:dyDescent="0.25">
      <c r="L7" s="2" t="s">
        <v>36</v>
      </c>
      <c r="M7" s="14">
        <f ca="1">TODAY()</f>
        <v>45105</v>
      </c>
    </row>
    <row r="8" spans="3:14" x14ac:dyDescent="0.25">
      <c r="C8" s="349" t="s">
        <v>93</v>
      </c>
      <c r="D8" s="345"/>
      <c r="E8" s="345"/>
      <c r="F8" s="345"/>
      <c r="G8" s="345"/>
      <c r="H8" s="345"/>
      <c r="I8" s="345"/>
      <c r="L8" s="136" t="s">
        <v>37</v>
      </c>
      <c r="M8" s="137">
        <v>45138</v>
      </c>
    </row>
    <row r="9" spans="3:14" x14ac:dyDescent="0.25">
      <c r="C9" s="9" t="s">
        <v>31</v>
      </c>
      <c r="D9" s="9" t="s">
        <v>32</v>
      </c>
      <c r="E9" s="9">
        <v>12</v>
      </c>
      <c r="F9" s="9">
        <v>24</v>
      </c>
      <c r="G9" s="9">
        <v>36</v>
      </c>
      <c r="H9" s="9">
        <v>48</v>
      </c>
      <c r="I9" s="9">
        <v>60</v>
      </c>
      <c r="L9" s="10"/>
    </row>
    <row r="10" spans="3:14" x14ac:dyDescent="0.25">
      <c r="C10" s="8">
        <v>5000</v>
      </c>
      <c r="D10" s="8">
        <v>7499.99</v>
      </c>
      <c r="E10" s="123" t="s">
        <v>110</v>
      </c>
      <c r="F10" s="123" t="s">
        <v>110</v>
      </c>
      <c r="G10" s="123" t="s">
        <v>110</v>
      </c>
      <c r="H10" s="123" t="s">
        <v>110</v>
      </c>
      <c r="I10" s="123" t="s">
        <v>110</v>
      </c>
      <c r="K10" s="13" t="s">
        <v>96</v>
      </c>
      <c r="L10" s="10"/>
    </row>
    <row r="11" spans="3:14" x14ac:dyDescent="0.25">
      <c r="C11" s="8">
        <v>7500</v>
      </c>
      <c r="D11" s="8">
        <v>499999.99</v>
      </c>
      <c r="E11" s="119">
        <f>IF(M4="No",0%,"0.90%")</f>
        <v>0</v>
      </c>
      <c r="F11" s="119">
        <v>3.9E-2</v>
      </c>
      <c r="G11" s="119">
        <v>4.9000000000000002E-2</v>
      </c>
      <c r="H11" s="119">
        <v>4.9000000000000002E-2</v>
      </c>
      <c r="I11" s="119">
        <v>5.8999999999999997E-2</v>
      </c>
    </row>
    <row r="13" spans="3:14" x14ac:dyDescent="0.25">
      <c r="C13" s="344" t="s">
        <v>109</v>
      </c>
      <c r="D13" s="345"/>
      <c r="E13" s="345"/>
      <c r="F13" s="345"/>
      <c r="G13" s="345"/>
      <c r="H13" s="345"/>
      <c r="I13" s="345"/>
    </row>
    <row r="14" spans="3:14" x14ac:dyDescent="0.25">
      <c r="C14" s="9" t="s">
        <v>31</v>
      </c>
      <c r="D14" s="9" t="s">
        <v>32</v>
      </c>
      <c r="E14" s="9">
        <v>12</v>
      </c>
      <c r="F14" s="9">
        <v>24</v>
      </c>
      <c r="G14" s="9">
        <v>36</v>
      </c>
      <c r="H14" s="9">
        <v>48</v>
      </c>
      <c r="I14" s="9">
        <v>60</v>
      </c>
    </row>
    <row r="15" spans="3:14" x14ac:dyDescent="0.25">
      <c r="C15" s="8">
        <v>5000</v>
      </c>
      <c r="D15" s="8">
        <v>7499.99</v>
      </c>
      <c r="E15" s="132">
        <f>IF($M$5="No",E5,E10)</f>
        <v>0.13</v>
      </c>
      <c r="F15" s="132">
        <f t="shared" ref="F15:I15" si="0">IF($M$5="No",F5,F10)</f>
        <v>0.1</v>
      </c>
      <c r="G15" s="132">
        <f t="shared" si="0"/>
        <v>0.1</v>
      </c>
      <c r="H15" s="132">
        <f t="shared" si="0"/>
        <v>0.1</v>
      </c>
      <c r="I15" s="132">
        <f t="shared" si="0"/>
        <v>0.1</v>
      </c>
    </row>
    <row r="16" spans="3:14" x14ac:dyDescent="0.25">
      <c r="C16" s="8">
        <v>7500</v>
      </c>
      <c r="D16" s="8">
        <v>499999.99</v>
      </c>
      <c r="E16" s="132">
        <f t="shared" ref="E16:I16" si="1">IF($M$5="No",E6,E11)</f>
        <v>7.5000000000000011E-2</v>
      </c>
      <c r="F16" s="132">
        <f t="shared" si="1"/>
        <v>7.5000000000000011E-2</v>
      </c>
      <c r="G16" s="132">
        <f t="shared" si="1"/>
        <v>7.5000000000000011E-2</v>
      </c>
      <c r="H16" s="132">
        <f t="shared" si="1"/>
        <v>7.5000000000000011E-2</v>
      </c>
      <c r="I16" s="132">
        <f t="shared" si="1"/>
        <v>7.5000000000000011E-2</v>
      </c>
    </row>
    <row r="18" spans="2:11" x14ac:dyDescent="0.25">
      <c r="C18" s="346" t="s">
        <v>34</v>
      </c>
      <c r="D18" s="346"/>
      <c r="E18" s="346"/>
      <c r="F18" s="346"/>
      <c r="G18" s="346"/>
      <c r="H18" s="346"/>
      <c r="I18" s="346"/>
    </row>
    <row r="19" spans="2:11" x14ac:dyDescent="0.25">
      <c r="B19" s="12" t="s">
        <v>33</v>
      </c>
      <c r="C19" s="115" t="s">
        <v>31</v>
      </c>
      <c r="D19" s="115" t="s">
        <v>32</v>
      </c>
      <c r="E19" s="115">
        <v>12</v>
      </c>
      <c r="F19" s="115">
        <v>24</v>
      </c>
      <c r="G19" s="115">
        <v>36</v>
      </c>
      <c r="H19" s="115">
        <v>48</v>
      </c>
      <c r="I19" s="115">
        <v>60</v>
      </c>
    </row>
    <row r="20" spans="2:11" x14ac:dyDescent="0.25">
      <c r="B20" s="120" t="str">
        <f>$M$3</f>
        <v>1 Advance</v>
      </c>
      <c r="C20" s="8">
        <f>$C$5</f>
        <v>5000</v>
      </c>
      <c r="D20" s="8">
        <f>$D$5</f>
        <v>7499.99</v>
      </c>
      <c r="E20" s="122">
        <f>IF($M$5="Yes",IFERROR(IF($B20="30 Day",PMT(E15/12,E$19,-1,0,0),IF($B20="1 Advance",PMT(E15/12,E$19,-1,0,1),IF($B20="90 days deferred",PMT(E15/12,E$19,-FV(E15/12,3,0,-1,1),0,1),"Call for Quote"))),"Call for Quote"),ROUND(IFERROR(IF($B20="30 Day",PMT(E15/12,E$19,-1,0,0),IF($B20="1 Advance",PMT(E15/12,E$19,-1,0,1),IF($B20="90 days deferred",PMT(E15/12,E$19,-FV(E15/12,3,0,-1,1),0,1),"Call for Quote"))),"Call for Quote"),5))</f>
        <v>8.8359999999999994E-2</v>
      </c>
      <c r="F20" s="122">
        <f t="shared" ref="F20:I20" si="2">IF($M$5="Yes",IFERROR(IF($B20="30 Day",PMT(F15/12,F$19,-1,0,0),IF($B20="1 Advance",PMT(F15/12,F$19,-1,0,1),IF($B20="90 days deferred",PMT(F15/12,F$19,-FV(F15/12,3,0,-1,1),0,1),"Call for Quote"))),"Call for Quote"),ROUND(IFERROR(IF($B20="30 Day",PMT(F15/12,F$19,-1,0,0),IF($B20="1 Advance",PMT(F15/12,F$19,-1,0,1),IF($B20="90 days deferred",PMT(F15/12,F$19,-FV(F15/12,3,0,-1,1),0,1),"Call for Quote"))),"Call for Quote"),5))</f>
        <v>4.5760000000000002E-2</v>
      </c>
      <c r="G20" s="122">
        <f t="shared" si="2"/>
        <v>3.2000000000000001E-2</v>
      </c>
      <c r="H20" s="122">
        <f t="shared" si="2"/>
        <v>2.5149999999999999E-2</v>
      </c>
      <c r="I20" s="122">
        <f t="shared" si="2"/>
        <v>2.1069999999999998E-2</v>
      </c>
      <c r="K20" s="13" t="s">
        <v>107</v>
      </c>
    </row>
    <row r="21" spans="2:11" x14ac:dyDescent="0.25">
      <c r="B21" s="120" t="str">
        <f>$M$3</f>
        <v>1 Advance</v>
      </c>
      <c r="C21" s="11">
        <f>$C$6</f>
        <v>7500</v>
      </c>
      <c r="D21" s="8">
        <f>$D$6</f>
        <v>499999.99</v>
      </c>
      <c r="E21" s="122">
        <f t="shared" ref="E21:I21" si="3">IF($M$5="Yes",IFERROR(IF($B21="30 Day",PMT(E16/12,E$19,-1,0,0),IF($B21="1 Advance",PMT(E16/12,E$19,-1,0,1),IF($B21="90 days deferred",PMT(E16/12,E$19,-FV(E16/12,3,0,-1,1),0,1),"Call for Quote"))),"Call for Quote"),ROUND(IFERROR(IF($B21="30 Day",PMT(E16/12,E$19,-1,0,0),IF($B21="1 Advance",PMT(E16/12,E$19,-1,0,1),IF($B21="90 days deferred",PMT(E16/12,E$19,-FV(E16/12,3,0,-1,1),0,1),"Call for Quote"))),"Call for Quote"),5))</f>
        <v>8.6220000000000005E-2</v>
      </c>
      <c r="F21" s="122">
        <f t="shared" si="3"/>
        <v>4.4720000000000003E-2</v>
      </c>
      <c r="G21" s="122">
        <f t="shared" si="3"/>
        <v>3.091E-2</v>
      </c>
      <c r="H21" s="122">
        <f t="shared" si="3"/>
        <v>2.4029999999999999E-2</v>
      </c>
      <c r="I21" s="122">
        <f t="shared" si="3"/>
        <v>1.9910000000000001E-2</v>
      </c>
    </row>
    <row r="23" spans="2:11" x14ac:dyDescent="0.25">
      <c r="C23" s="346" t="s">
        <v>34</v>
      </c>
      <c r="D23" s="346"/>
      <c r="E23" s="346"/>
      <c r="F23" s="346"/>
      <c r="G23" s="346"/>
      <c r="H23" s="346"/>
      <c r="I23" s="346"/>
    </row>
    <row r="24" spans="2:11" x14ac:dyDescent="0.25">
      <c r="B24" s="12" t="s">
        <v>33</v>
      </c>
      <c r="C24" s="115" t="s">
        <v>31</v>
      </c>
      <c r="D24" s="115" t="s">
        <v>32</v>
      </c>
      <c r="E24" s="115">
        <v>12</v>
      </c>
      <c r="F24" s="115">
        <v>24</v>
      </c>
      <c r="G24" s="115">
        <v>36</v>
      </c>
      <c r="H24" s="115">
        <v>48</v>
      </c>
      <c r="I24" s="115">
        <v>60</v>
      </c>
    </row>
    <row r="25" spans="2:11" x14ac:dyDescent="0.25">
      <c r="B25" s="120" t="str">
        <f>$M$3</f>
        <v>1 Advance</v>
      </c>
      <c r="C25" s="8">
        <f>$C$5</f>
        <v>5000</v>
      </c>
      <c r="D25" s="8">
        <f>$D$5</f>
        <v>7499.99</v>
      </c>
      <c r="E25" s="130">
        <f>IFERROR(ROUND(E20*$M$2,2),"Call for Quote")</f>
        <v>883.6</v>
      </c>
      <c r="F25" s="130">
        <f t="shared" ref="F25:I25" si="4">IFERROR(ROUND(F20*$M$2,2),"Call for Quote")</f>
        <v>457.6</v>
      </c>
      <c r="G25" s="130">
        <f t="shared" si="4"/>
        <v>320</v>
      </c>
      <c r="H25" s="130">
        <f t="shared" si="4"/>
        <v>251.5</v>
      </c>
      <c r="I25" s="130">
        <f t="shared" si="4"/>
        <v>210.7</v>
      </c>
      <c r="K25" s="13" t="s">
        <v>108</v>
      </c>
    </row>
    <row r="26" spans="2:11" x14ac:dyDescent="0.25">
      <c r="B26" s="120" t="str">
        <f>$M$3</f>
        <v>1 Advance</v>
      </c>
      <c r="C26" s="11">
        <f>$C$6</f>
        <v>7500</v>
      </c>
      <c r="D26" s="8">
        <f>$D$6</f>
        <v>499999.99</v>
      </c>
      <c r="E26" s="130">
        <f t="shared" ref="E26:I26" si="5">IFERROR(ROUND(E21*$M$2,2),"Call for Quote")</f>
        <v>862.2</v>
      </c>
      <c r="F26" s="130">
        <f t="shared" si="5"/>
        <v>447.2</v>
      </c>
      <c r="G26" s="130">
        <f t="shared" si="5"/>
        <v>309.10000000000002</v>
      </c>
      <c r="H26" s="130">
        <f t="shared" si="5"/>
        <v>240.3</v>
      </c>
      <c r="I26" s="130">
        <f t="shared" si="5"/>
        <v>199.1</v>
      </c>
    </row>
    <row r="28" spans="2:11" x14ac:dyDescent="0.25">
      <c r="C28" s="347" t="s">
        <v>35</v>
      </c>
      <c r="D28" s="345"/>
      <c r="E28" s="345"/>
      <c r="F28" s="345"/>
      <c r="G28" s="345"/>
      <c r="H28" s="345"/>
      <c r="I28" s="348"/>
    </row>
    <row r="29" spans="2:11" x14ac:dyDescent="0.25">
      <c r="B29" s="12" t="s">
        <v>33</v>
      </c>
      <c r="C29" s="115" t="s">
        <v>31</v>
      </c>
      <c r="D29" s="115" t="s">
        <v>32</v>
      </c>
      <c r="E29" s="115">
        <v>12</v>
      </c>
      <c r="F29" s="115">
        <v>24</v>
      </c>
      <c r="G29" s="115">
        <v>36</v>
      </c>
      <c r="H29" s="115">
        <v>48</v>
      </c>
      <c r="I29" s="115">
        <v>60</v>
      </c>
    </row>
    <row r="30" spans="2:11" x14ac:dyDescent="0.25">
      <c r="B30" s="120" t="str">
        <f>$M$3</f>
        <v>1 Advance</v>
      </c>
      <c r="C30" s="8">
        <f>$C$5</f>
        <v>5000</v>
      </c>
      <c r="D30" s="8">
        <f>$D$5</f>
        <v>7499.99</v>
      </c>
      <c r="E30" s="131">
        <f>IFERROR(ROUND(IF($B30="30 Day",PV(E5/12,E$29,E25,0,0)+$M$2,IF($B30="1 Advance",PV(E5/12,E$29,E25,0,1)+$M$2,IF($B30="90 days deferred",PV(E5/12,3,0,-PV(E5/12,E$29,E25,0,1),1)+$M$2,""))),2),"")</f>
        <v>0</v>
      </c>
      <c r="F30" s="131">
        <f t="shared" ref="F30:I30" si="6">IFERROR(ROUND(IF($B30="30 Day",PV(F5/12,F$29,F25,0,0)+$M$2,IF($B30="1 Advance",PV(F5/12,F$29,F25,0,1)+$M$2,IF($B30="90 days deferred",PV(F5/12,3,0,-PV(F5/12,F$29,F25,0,1),1)+$M$2,""))),2),"")</f>
        <v>0.78</v>
      </c>
      <c r="G30" s="131">
        <f t="shared" si="6"/>
        <v>0.16</v>
      </c>
      <c r="H30" s="131">
        <f t="shared" si="6"/>
        <v>1.18</v>
      </c>
      <c r="I30" s="131">
        <f t="shared" si="6"/>
        <v>0.69</v>
      </c>
      <c r="K30" s="13" t="s">
        <v>108</v>
      </c>
    </row>
    <row r="31" spans="2:11" x14ac:dyDescent="0.25">
      <c r="B31" s="120" t="str">
        <f>$M$3</f>
        <v>1 Advance</v>
      </c>
      <c r="C31" s="11">
        <f>$C$6</f>
        <v>7500</v>
      </c>
      <c r="D31" s="8">
        <f>$D$6</f>
        <v>499999.99</v>
      </c>
      <c r="E31" s="131">
        <f t="shared" ref="E31:I31" si="7">IFERROR(ROUND(IF($B31="30 Day",PV(E6/12,E$29,E26,0,0)+$M$2,IF($B31="1 Advance",PV(E6/12,E$29,E26,0,1)+$M$2,IF($B31="90 days deferred",PV(E6/12,3,0,-PV(E6/12,E$29,E26,0,1),1)+$M$2,""))),2),"")</f>
        <v>-0.17</v>
      </c>
      <c r="F31" s="131">
        <f t="shared" si="7"/>
        <v>0.02</v>
      </c>
      <c r="G31" s="131">
        <f t="shared" si="7"/>
        <v>0.97</v>
      </c>
      <c r="H31" s="131">
        <f t="shared" si="7"/>
        <v>-0.53</v>
      </c>
      <c r="I31" s="131">
        <f t="shared" si="7"/>
        <v>1.75</v>
      </c>
    </row>
  </sheetData>
  <mergeCells count="6">
    <mergeCell ref="C3:I3"/>
    <mergeCell ref="C13:I13"/>
    <mergeCell ref="C18:I18"/>
    <mergeCell ref="C28:I28"/>
    <mergeCell ref="C23:I23"/>
    <mergeCell ref="C8:I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ACC EFA Quote Tool</vt:lpstr>
      <vt:lpstr>Credit Application</vt:lpstr>
      <vt:lpstr>IRR and Subsidy Calculations</vt:lpstr>
      <vt:lpstr>'ACC EFA Quote Tool'!Print_Area</vt:lpstr>
      <vt:lpstr>'Credit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D. Miller</dc:creator>
  <cp:lastModifiedBy>Kerrigan Hackley</cp:lastModifiedBy>
  <dcterms:created xsi:type="dcterms:W3CDTF">2019-02-20T17:46:25Z</dcterms:created>
  <dcterms:modified xsi:type="dcterms:W3CDTF">2023-06-28T14:00:04Z</dcterms:modified>
</cp:coreProperties>
</file>